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11040" tabRatio="893"/>
  </bookViews>
  <sheets>
    <sheet name="Jul-Sep20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_xlnm._FilterDatabase" localSheetId="0" hidden="1">'Jul-Sep20'!$A$5:$L$553</definedName>
    <definedName name="_xlnm.Print_Area" localSheetId="2">'B Form Jan'!$A$1:$T$114</definedName>
    <definedName name="_xlnm.Print_Area" localSheetId="0">'Jul-Sep20'!$A:$K</definedName>
    <definedName name="Print_Area_MI" localSheetId="0">#REF!</definedName>
    <definedName name="Print_Area_MI">#REF!</definedName>
    <definedName name="_xlnm.Print_Titles" localSheetId="0">'Jul-Sep20'!$1:$5</definedName>
  </definedNames>
  <calcPr calcId="145621"/>
</workbook>
</file>

<file path=xl/calcChain.xml><?xml version="1.0" encoding="utf-8"?>
<calcChain xmlns="http://schemas.openxmlformats.org/spreadsheetml/2006/main">
  <c r="A2" i="33" l="1"/>
  <c r="Q87" i="7"/>
  <c r="X87" i="7" s="1"/>
  <c r="P87" i="7"/>
  <c r="O87" i="7"/>
  <c r="T87" i="7" s="1"/>
  <c r="N87" i="7"/>
  <c r="Q86" i="7"/>
  <c r="X86" i="7" s="1"/>
  <c r="P86" i="7"/>
  <c r="O86" i="7"/>
  <c r="N86" i="7"/>
  <c r="Q85" i="7"/>
  <c r="X85" i="7" s="1"/>
  <c r="P85" i="7"/>
  <c r="O85" i="7"/>
  <c r="U85" i="7"/>
  <c r="N85" i="7"/>
  <c r="Q84" i="7"/>
  <c r="X84" i="7"/>
  <c r="P84" i="7"/>
  <c r="O84" i="7"/>
  <c r="U84" i="7" s="1"/>
  <c r="N84" i="7"/>
  <c r="Q83" i="7"/>
  <c r="X83" i="7" s="1"/>
  <c r="P83" i="7"/>
  <c r="O83" i="7"/>
  <c r="T83" i="7" s="1"/>
  <c r="W83" i="7" s="1"/>
  <c r="U83" i="7"/>
  <c r="N83" i="7"/>
  <c r="Q82" i="7"/>
  <c r="X82" i="7"/>
  <c r="P82" i="7"/>
  <c r="O82" i="7"/>
  <c r="U82" i="7" s="1"/>
  <c r="N82" i="7"/>
  <c r="Q81" i="7"/>
  <c r="X81" i="7" s="1"/>
  <c r="P81" i="7"/>
  <c r="O81" i="7"/>
  <c r="U81" i="7"/>
  <c r="N81" i="7"/>
  <c r="Q80" i="7"/>
  <c r="X80" i="7"/>
  <c r="P80" i="7"/>
  <c r="O80" i="7"/>
  <c r="U80" i="7" s="1"/>
  <c r="N80" i="7"/>
  <c r="Q79" i="7"/>
  <c r="X79" i="7" s="1"/>
  <c r="P79" i="7"/>
  <c r="O79" i="7"/>
  <c r="T79" i="7" s="1"/>
  <c r="N79" i="7"/>
  <c r="Q78" i="7"/>
  <c r="X78" i="7"/>
  <c r="P78" i="7"/>
  <c r="O78" i="7"/>
  <c r="N78" i="7"/>
  <c r="Q77" i="7"/>
  <c r="X77" i="7" s="1"/>
  <c r="P77" i="7"/>
  <c r="O77" i="7"/>
  <c r="U77" i="7"/>
  <c r="N77" i="7"/>
  <c r="Q76" i="7"/>
  <c r="X76" i="7"/>
  <c r="P76" i="7"/>
  <c r="O76" i="7"/>
  <c r="U76" i="7" s="1"/>
  <c r="H76" i="7"/>
  <c r="N76" i="7"/>
  <c r="Q75" i="7"/>
  <c r="X75" i="7" s="1"/>
  <c r="P75" i="7"/>
  <c r="O75" i="7"/>
  <c r="N75" i="7"/>
  <c r="Q74" i="7"/>
  <c r="X74" i="7"/>
  <c r="P74" i="7"/>
  <c r="O74" i="7"/>
  <c r="U74" i="7"/>
  <c r="N74" i="7"/>
  <c r="Q73" i="7"/>
  <c r="X73" i="7" s="1"/>
  <c r="P73" i="7"/>
  <c r="O73" i="7"/>
  <c r="U73" i="7" s="1"/>
  <c r="N73" i="7"/>
  <c r="Q72" i="7"/>
  <c r="X72" i="7"/>
  <c r="P72" i="7"/>
  <c r="O72" i="7"/>
  <c r="U72" i="7" s="1"/>
  <c r="Y72" i="7" s="1"/>
  <c r="N72" i="7"/>
  <c r="Q71" i="7"/>
  <c r="X71" i="7" s="1"/>
  <c r="P71" i="7"/>
  <c r="O71" i="7"/>
  <c r="N71" i="7"/>
  <c r="Q70" i="7"/>
  <c r="X70" i="7"/>
  <c r="P70" i="7"/>
  <c r="O70" i="7"/>
  <c r="U70" i="7"/>
  <c r="N70" i="7"/>
  <c r="Q69" i="7"/>
  <c r="X69" i="7"/>
  <c r="P69" i="7"/>
  <c r="O69" i="7"/>
  <c r="T69" i="7" s="1"/>
  <c r="W69" i="7" s="1"/>
  <c r="U69" i="7"/>
  <c r="Y69" i="7" s="1"/>
  <c r="N69" i="7"/>
  <c r="Q68" i="7"/>
  <c r="X68" i="7" s="1"/>
  <c r="P68" i="7"/>
  <c r="O68" i="7"/>
  <c r="U68" i="7" s="1"/>
  <c r="N68" i="7"/>
  <c r="Q67" i="7"/>
  <c r="X67" i="7" s="1"/>
  <c r="P67" i="7"/>
  <c r="O67" i="7"/>
  <c r="N67" i="7"/>
  <c r="Q66" i="7"/>
  <c r="X66" i="7"/>
  <c r="P66" i="7"/>
  <c r="O66" i="7"/>
  <c r="U66" i="7"/>
  <c r="N66" i="7"/>
  <c r="Q65" i="7"/>
  <c r="X65" i="7"/>
  <c r="P65" i="7"/>
  <c r="O65" i="7"/>
  <c r="U65" i="7"/>
  <c r="N65" i="7"/>
  <c r="Q64" i="7"/>
  <c r="X64" i="7"/>
  <c r="P64" i="7"/>
  <c r="O64" i="7"/>
  <c r="U64" i="7" s="1"/>
  <c r="N64" i="7"/>
  <c r="Q63" i="7"/>
  <c r="X63" i="7" s="1"/>
  <c r="P63" i="7"/>
  <c r="O63" i="7"/>
  <c r="N63" i="7"/>
  <c r="Q62" i="7"/>
  <c r="X62" i="7"/>
  <c r="P62" i="7"/>
  <c r="O62" i="7"/>
  <c r="U62" i="7"/>
  <c r="N62" i="7"/>
  <c r="Q61" i="7"/>
  <c r="X61" i="7"/>
  <c r="P61" i="7"/>
  <c r="O61" i="7"/>
  <c r="U61" i="7"/>
  <c r="N61" i="7"/>
  <c r="Q60" i="7"/>
  <c r="X60" i="7"/>
  <c r="P60" i="7"/>
  <c r="O60" i="7"/>
  <c r="U60" i="7" s="1"/>
  <c r="N60" i="7"/>
  <c r="Q59" i="7"/>
  <c r="X59" i="7" s="1"/>
  <c r="P59" i="7"/>
  <c r="O59" i="7"/>
  <c r="N59" i="7"/>
  <c r="Q58" i="7"/>
  <c r="X58" i="7"/>
  <c r="P58" i="7"/>
  <c r="O58" i="7"/>
  <c r="U58" i="7"/>
  <c r="N58" i="7"/>
  <c r="Q57" i="7"/>
  <c r="X57" i="7"/>
  <c r="P57" i="7"/>
  <c r="O57" i="7"/>
  <c r="T57" i="7" s="1"/>
  <c r="W57" i="7" s="1"/>
  <c r="N57" i="7"/>
  <c r="Q56" i="7"/>
  <c r="X56" i="7"/>
  <c r="P56" i="7"/>
  <c r="O56" i="7"/>
  <c r="U56" i="7" s="1"/>
  <c r="N56" i="7"/>
  <c r="Q55" i="7"/>
  <c r="X55" i="7" s="1"/>
  <c r="P55" i="7"/>
  <c r="O55" i="7"/>
  <c r="N55" i="7"/>
  <c r="Q54" i="7"/>
  <c r="X54" i="7"/>
  <c r="P54" i="7"/>
  <c r="O54" i="7"/>
  <c r="U54" i="7"/>
  <c r="N54" i="7"/>
  <c r="Q53" i="7"/>
  <c r="X53" i="7"/>
  <c r="P53" i="7"/>
  <c r="O53" i="7"/>
  <c r="U53" i="7" s="1"/>
  <c r="N53" i="7"/>
  <c r="Q52" i="7"/>
  <c r="X52" i="7" s="1"/>
  <c r="P52" i="7"/>
  <c r="O52" i="7"/>
  <c r="U52" i="7" s="1"/>
  <c r="N52" i="7"/>
  <c r="Q51" i="7"/>
  <c r="X51" i="7" s="1"/>
  <c r="P51" i="7"/>
  <c r="O51" i="7"/>
  <c r="N51" i="7"/>
  <c r="Q50" i="7"/>
  <c r="X50" i="7"/>
  <c r="P50" i="7"/>
  <c r="O50" i="7"/>
  <c r="U50" i="7"/>
  <c r="N50" i="7"/>
  <c r="Q49" i="7"/>
  <c r="X49" i="7"/>
  <c r="P49" i="7"/>
  <c r="O49" i="7"/>
  <c r="U49" i="7" s="1"/>
  <c r="N49" i="7"/>
  <c r="Q48" i="7"/>
  <c r="X48" i="7" s="1"/>
  <c r="P48" i="7"/>
  <c r="O48" i="7"/>
  <c r="U48" i="7" s="1"/>
  <c r="N48" i="7"/>
  <c r="Q47" i="7"/>
  <c r="X47" i="7" s="1"/>
  <c r="P47" i="7"/>
  <c r="O47" i="7"/>
  <c r="N47" i="7"/>
  <c r="Q46" i="7"/>
  <c r="X46" i="7"/>
  <c r="P46" i="7"/>
  <c r="O46" i="7"/>
  <c r="U46" i="7"/>
  <c r="Y46" i="7" s="1"/>
  <c r="N46" i="7"/>
  <c r="Q45" i="7"/>
  <c r="X45" i="7"/>
  <c r="P45" i="7"/>
  <c r="O45" i="7"/>
  <c r="U45" i="7"/>
  <c r="N45" i="7"/>
  <c r="Q44" i="7"/>
  <c r="X44" i="7" s="1"/>
  <c r="P44" i="7"/>
  <c r="O44" i="7"/>
  <c r="U44" i="7" s="1"/>
  <c r="N44" i="7"/>
  <c r="Q43" i="7"/>
  <c r="X43" i="7" s="1"/>
  <c r="P43" i="7"/>
  <c r="O43" i="7"/>
  <c r="N43" i="7"/>
  <c r="Q42" i="7"/>
  <c r="X42" i="7"/>
  <c r="P42" i="7"/>
  <c r="O42" i="7"/>
  <c r="U42" i="7"/>
  <c r="N42" i="7"/>
  <c r="Q41" i="7"/>
  <c r="X41" i="7"/>
  <c r="P41" i="7"/>
  <c r="O41" i="7"/>
  <c r="U41" i="7" s="1"/>
  <c r="N41" i="7"/>
  <c r="Q40" i="7"/>
  <c r="X40" i="7"/>
  <c r="P40" i="7"/>
  <c r="O40" i="7"/>
  <c r="U40" i="7" s="1"/>
  <c r="N40" i="7"/>
  <c r="Q39" i="7"/>
  <c r="X39" i="7" s="1"/>
  <c r="P39" i="7"/>
  <c r="O39" i="7"/>
  <c r="N39" i="7"/>
  <c r="Q38" i="7"/>
  <c r="X38" i="7"/>
  <c r="P38" i="7"/>
  <c r="O38" i="7"/>
  <c r="U38" i="7"/>
  <c r="N38" i="7"/>
  <c r="Q37" i="7"/>
  <c r="X37" i="7"/>
  <c r="P37" i="7"/>
  <c r="O37" i="7"/>
  <c r="T37" i="7" s="1"/>
  <c r="W37" i="7" s="1"/>
  <c r="U37" i="7"/>
  <c r="N37" i="7"/>
  <c r="Q36" i="7"/>
  <c r="X36" i="7" s="1"/>
  <c r="P36" i="7"/>
  <c r="O36" i="7"/>
  <c r="U36" i="7" s="1"/>
  <c r="N36" i="7"/>
  <c r="Q35" i="7"/>
  <c r="X35" i="7" s="1"/>
  <c r="P35" i="7"/>
  <c r="O35" i="7"/>
  <c r="N35" i="7"/>
  <c r="Q34" i="7"/>
  <c r="X34" i="7"/>
  <c r="P34" i="7"/>
  <c r="O34" i="7"/>
  <c r="U34" i="7"/>
  <c r="Y34" i="7" s="1"/>
  <c r="N34" i="7"/>
  <c r="Q33" i="7"/>
  <c r="X33" i="7"/>
  <c r="P33" i="7"/>
  <c r="O33" i="7"/>
  <c r="U33" i="7"/>
  <c r="N33" i="7"/>
  <c r="Q32" i="7"/>
  <c r="X32" i="7" s="1"/>
  <c r="P32" i="7"/>
  <c r="O32" i="7"/>
  <c r="U32" i="7" s="1"/>
  <c r="N32" i="7"/>
  <c r="Q31" i="7"/>
  <c r="X31" i="7" s="1"/>
  <c r="P31" i="7"/>
  <c r="O31" i="7"/>
  <c r="N31" i="7"/>
  <c r="Q30" i="7"/>
  <c r="X30" i="7"/>
  <c r="P30" i="7"/>
  <c r="O30" i="7"/>
  <c r="U30" i="7"/>
  <c r="N30" i="7"/>
  <c r="Q29" i="7"/>
  <c r="X29" i="7"/>
  <c r="P29" i="7"/>
  <c r="O29" i="7"/>
  <c r="U29" i="7"/>
  <c r="N29" i="7"/>
  <c r="Q28" i="7"/>
  <c r="X28" i="7"/>
  <c r="P28" i="7"/>
  <c r="O28" i="7"/>
  <c r="U28" i="7" s="1"/>
  <c r="N28" i="7"/>
  <c r="Q27" i="7"/>
  <c r="X27" i="7" s="1"/>
  <c r="P27" i="7"/>
  <c r="O27" i="7"/>
  <c r="N27" i="7"/>
  <c r="Q26" i="7"/>
  <c r="X26" i="7"/>
  <c r="P26" i="7"/>
  <c r="O26" i="7"/>
  <c r="U26" i="7"/>
  <c r="N26" i="7"/>
  <c r="Q25" i="7"/>
  <c r="X25" i="7"/>
  <c r="P25" i="7"/>
  <c r="O25" i="7"/>
  <c r="T25" i="7" s="1"/>
  <c r="W25" i="7" s="1"/>
  <c r="U25" i="7"/>
  <c r="Y25" i="7" s="1"/>
  <c r="N25" i="7"/>
  <c r="Q24" i="7"/>
  <c r="X24" i="7"/>
  <c r="P24" i="7"/>
  <c r="O24" i="7"/>
  <c r="U24" i="7" s="1"/>
  <c r="N24" i="7"/>
  <c r="Q23" i="7"/>
  <c r="X23" i="7" s="1"/>
  <c r="P23" i="7"/>
  <c r="O23" i="7"/>
  <c r="N23" i="7"/>
  <c r="Q22" i="7"/>
  <c r="X22" i="7"/>
  <c r="P22" i="7"/>
  <c r="O22" i="7"/>
  <c r="U22" i="7"/>
  <c r="N22" i="7"/>
  <c r="Q21" i="7"/>
  <c r="X21" i="7"/>
  <c r="P21" i="7"/>
  <c r="O21" i="7"/>
  <c r="U21" i="7" s="1"/>
  <c r="N21" i="7"/>
  <c r="Q20" i="7"/>
  <c r="X20" i="7"/>
  <c r="P20" i="7"/>
  <c r="O20" i="7"/>
  <c r="U20" i="7" s="1"/>
  <c r="N20" i="7"/>
  <c r="Q19" i="7"/>
  <c r="X19" i="7" s="1"/>
  <c r="P19" i="7"/>
  <c r="O19" i="7"/>
  <c r="N19" i="7"/>
  <c r="Q18" i="7"/>
  <c r="X18" i="7"/>
  <c r="P18" i="7"/>
  <c r="O18" i="7"/>
  <c r="U18" i="7"/>
  <c r="N18" i="7"/>
  <c r="Q17" i="7"/>
  <c r="X17" i="7"/>
  <c r="P17" i="7"/>
  <c r="O17" i="7"/>
  <c r="U17" i="7" s="1"/>
  <c r="Y17" i="7" s="1"/>
  <c r="N17" i="7"/>
  <c r="D17" i="7"/>
  <c r="Q16" i="7"/>
  <c r="X16" i="7" s="1"/>
  <c r="P16" i="7"/>
  <c r="O16" i="7"/>
  <c r="U16" i="7"/>
  <c r="N16" i="7"/>
  <c r="Q15" i="7"/>
  <c r="X15" i="7"/>
  <c r="P15" i="7"/>
  <c r="O15" i="7"/>
  <c r="U15" i="7"/>
  <c r="N15" i="7"/>
  <c r="Q14" i="7"/>
  <c r="X14" i="7"/>
  <c r="P14" i="7"/>
  <c r="O14" i="7"/>
  <c r="T14" i="7" s="1"/>
  <c r="N14" i="7"/>
  <c r="Q13" i="7"/>
  <c r="X13" i="7" s="1"/>
  <c r="P13" i="7"/>
  <c r="O13" i="7"/>
  <c r="N13" i="7"/>
  <c r="Q12" i="7"/>
  <c r="X12" i="7" s="1"/>
  <c r="P12" i="7"/>
  <c r="O12" i="7"/>
  <c r="U12" i="7"/>
  <c r="N12" i="7"/>
  <c r="Q11" i="7"/>
  <c r="X11" i="7"/>
  <c r="P11" i="7"/>
  <c r="O11" i="7"/>
  <c r="U11" i="7"/>
  <c r="N11" i="7"/>
  <c r="Q10" i="7"/>
  <c r="X10" i="7"/>
  <c r="P10" i="7"/>
  <c r="O10" i="7"/>
  <c r="U10" i="7" s="1"/>
  <c r="Y10" i="7" s="1"/>
  <c r="N10" i="7"/>
  <c r="Q9" i="7"/>
  <c r="X9" i="7" s="1"/>
  <c r="P9" i="7"/>
  <c r="O9" i="7"/>
  <c r="U9" i="7" s="1"/>
  <c r="N9" i="7"/>
  <c r="Q8" i="7"/>
  <c r="X8" i="7" s="1"/>
  <c r="P8" i="7"/>
  <c r="O8" i="7"/>
  <c r="U8" i="7"/>
  <c r="N8" i="7"/>
  <c r="O7" i="7"/>
  <c r="T7" i="7" s="1"/>
  <c r="U7" i="7"/>
  <c r="N7" i="7"/>
  <c r="T85" i="7"/>
  <c r="W85" i="7" s="1"/>
  <c r="T84" i="7"/>
  <c r="W84" i="7" s="1"/>
  <c r="T82" i="7"/>
  <c r="T81" i="7"/>
  <c r="T80" i="7"/>
  <c r="T77" i="7"/>
  <c r="T76" i="7"/>
  <c r="T74" i="7"/>
  <c r="T73" i="7"/>
  <c r="W73" i="7" s="1"/>
  <c r="T72" i="7"/>
  <c r="T70" i="7"/>
  <c r="T68" i="7"/>
  <c r="T66" i="7"/>
  <c r="T65" i="7"/>
  <c r="T64" i="7"/>
  <c r="T62" i="7"/>
  <c r="T61" i="7"/>
  <c r="W61" i="7" s="1"/>
  <c r="T60" i="7"/>
  <c r="W60" i="7" s="1"/>
  <c r="T58" i="7"/>
  <c r="T56" i="7"/>
  <c r="T54" i="7"/>
  <c r="T52" i="7"/>
  <c r="W52" i="7" s="1"/>
  <c r="T50" i="7"/>
  <c r="T49" i="7"/>
  <c r="W49" i="7" s="1"/>
  <c r="T48" i="7"/>
  <c r="T46" i="7"/>
  <c r="T45" i="7"/>
  <c r="T44" i="7"/>
  <c r="T42" i="7"/>
  <c r="T41" i="7"/>
  <c r="W41" i="7" s="1"/>
  <c r="T40" i="7"/>
  <c r="T38" i="7"/>
  <c r="T36" i="7"/>
  <c r="T34" i="7"/>
  <c r="T33" i="7"/>
  <c r="T32" i="7"/>
  <c r="T30" i="7"/>
  <c r="T29" i="7"/>
  <c r="W29" i="7" s="1"/>
  <c r="T28" i="7"/>
  <c r="W28" i="7" s="1"/>
  <c r="T26" i="7"/>
  <c r="T24" i="7"/>
  <c r="T22" i="7"/>
  <c r="T20" i="7"/>
  <c r="W20" i="7" s="1"/>
  <c r="T18" i="7"/>
  <c r="T16" i="7"/>
  <c r="T15" i="7"/>
  <c r="T12" i="7"/>
  <c r="T11" i="7"/>
  <c r="T10" i="7"/>
  <c r="V10" i="7" s="1"/>
  <c r="T9" i="7"/>
  <c r="W9" i="7" s="1"/>
  <c r="T8" i="7"/>
  <c r="L7" i="7"/>
  <c r="Q7" i="7" s="1"/>
  <c r="X7" i="7"/>
  <c r="P7" i="7"/>
  <c r="P110" i="8"/>
  <c r="U110" i="8"/>
  <c r="O110" i="8"/>
  <c r="M110" i="8"/>
  <c r="R110" i="8"/>
  <c r="Y110" i="8" s="1"/>
  <c r="F110" i="8"/>
  <c r="P109" i="8"/>
  <c r="U109" i="8" s="1"/>
  <c r="O109" i="8"/>
  <c r="M109" i="8"/>
  <c r="R109" i="8" s="1"/>
  <c r="Y109" i="8" s="1"/>
  <c r="F109" i="8"/>
  <c r="R108" i="8"/>
  <c r="Y108" i="8" s="1"/>
  <c r="Q108" i="8"/>
  <c r="P108" i="8"/>
  <c r="U108" i="8"/>
  <c r="O108" i="8"/>
  <c r="F108" i="8"/>
  <c r="R107" i="8"/>
  <c r="Y107" i="8"/>
  <c r="Q107" i="8"/>
  <c r="P107" i="8"/>
  <c r="U107" i="8"/>
  <c r="O107" i="8"/>
  <c r="F107" i="8"/>
  <c r="P106" i="8"/>
  <c r="U106" i="8" s="1"/>
  <c r="O106" i="8"/>
  <c r="M106" i="8"/>
  <c r="F106" i="8"/>
  <c r="P105" i="8"/>
  <c r="U105" i="8" s="1"/>
  <c r="O105" i="8"/>
  <c r="M105" i="8"/>
  <c r="R105" i="8" s="1"/>
  <c r="Y105" i="8" s="1"/>
  <c r="F105" i="8"/>
  <c r="R104" i="8"/>
  <c r="Y104" i="8" s="1"/>
  <c r="Q104" i="8"/>
  <c r="P104" i="8"/>
  <c r="U104" i="8"/>
  <c r="O104" i="8"/>
  <c r="F104" i="8"/>
  <c r="R103" i="8"/>
  <c r="Y103" i="8" s="1"/>
  <c r="Q103" i="8"/>
  <c r="P103" i="8"/>
  <c r="U103" i="8" s="1"/>
  <c r="X103" i="8" s="1"/>
  <c r="O103" i="8"/>
  <c r="F103" i="8"/>
  <c r="R102" i="8"/>
  <c r="Y102" i="8"/>
  <c r="Q102" i="8"/>
  <c r="P102" i="8"/>
  <c r="U102" i="8" s="1"/>
  <c r="O102" i="8"/>
  <c r="F102" i="8"/>
  <c r="R101" i="8"/>
  <c r="Y101" i="8" s="1"/>
  <c r="Q101" i="8"/>
  <c r="P101" i="8"/>
  <c r="U101" i="8" s="1"/>
  <c r="W101" i="8" s="1"/>
  <c r="O101" i="8"/>
  <c r="F101" i="8"/>
  <c r="R100" i="8"/>
  <c r="Y100" i="8"/>
  <c r="Q100" i="8"/>
  <c r="P100" i="8"/>
  <c r="O100" i="8"/>
  <c r="F100" i="8"/>
  <c r="R99" i="8"/>
  <c r="Y99" i="8"/>
  <c r="Q99" i="8"/>
  <c r="P99" i="8"/>
  <c r="U99" i="8"/>
  <c r="O99" i="8"/>
  <c r="F99" i="8"/>
  <c r="P98" i="8"/>
  <c r="U98" i="8" s="1"/>
  <c r="O98" i="8"/>
  <c r="M98" i="8"/>
  <c r="R98" i="8" s="1"/>
  <c r="Y98" i="8"/>
  <c r="F98" i="8"/>
  <c r="P97" i="8"/>
  <c r="U97" i="8"/>
  <c r="O97" i="8"/>
  <c r="M97" i="8"/>
  <c r="R97" i="8" s="1"/>
  <c r="Y97" i="8" s="1"/>
  <c r="F97" i="8"/>
  <c r="P96" i="8"/>
  <c r="U96" i="8" s="1"/>
  <c r="O96" i="8"/>
  <c r="M96" i="8"/>
  <c r="R96" i="8"/>
  <c r="Y96" i="8"/>
  <c r="F96" i="8"/>
  <c r="P95" i="8"/>
  <c r="U95" i="8" s="1"/>
  <c r="O95" i="8"/>
  <c r="M95" i="8"/>
  <c r="R95" i="8" s="1"/>
  <c r="Y95" i="8" s="1"/>
  <c r="F95" i="8"/>
  <c r="P94" i="8"/>
  <c r="U94" i="8"/>
  <c r="O94" i="8"/>
  <c r="M94" i="8"/>
  <c r="R94" i="8"/>
  <c r="Y94" i="8" s="1"/>
  <c r="F94" i="8"/>
  <c r="P93" i="8"/>
  <c r="O93" i="8"/>
  <c r="M93" i="8"/>
  <c r="R93" i="8" s="1"/>
  <c r="Y93" i="8" s="1"/>
  <c r="F93" i="8"/>
  <c r="R92" i="8"/>
  <c r="Y92" i="8" s="1"/>
  <c r="Q92" i="8"/>
  <c r="P92" i="8"/>
  <c r="V92" i="8" s="1"/>
  <c r="Z92" i="8" s="1"/>
  <c r="O92" i="8"/>
  <c r="F92" i="8"/>
  <c r="P91" i="8"/>
  <c r="U91" i="8"/>
  <c r="X91" i="8" s="1"/>
  <c r="O91" i="8"/>
  <c r="M91" i="8"/>
  <c r="R91" i="8"/>
  <c r="Y91" i="8" s="1"/>
  <c r="F91" i="8"/>
  <c r="P90" i="8"/>
  <c r="U90" i="8" s="1"/>
  <c r="W90" i="8" s="1"/>
  <c r="O90" i="8"/>
  <c r="M90" i="8"/>
  <c r="R90" i="8" s="1"/>
  <c r="Y90" i="8" s="1"/>
  <c r="F90" i="8"/>
  <c r="P89" i="8"/>
  <c r="U89" i="8"/>
  <c r="O89" i="8"/>
  <c r="M89" i="8"/>
  <c r="R89" i="8" s="1"/>
  <c r="Y89" i="8" s="1"/>
  <c r="F89" i="8"/>
  <c r="P88" i="8"/>
  <c r="U88" i="8" s="1"/>
  <c r="O88" i="8"/>
  <c r="M88" i="8"/>
  <c r="R88" i="8"/>
  <c r="Y88" i="8" s="1"/>
  <c r="F88" i="8"/>
  <c r="P87" i="8"/>
  <c r="U87" i="8" s="1"/>
  <c r="O87" i="8"/>
  <c r="M87" i="8"/>
  <c r="R87" i="8" s="1"/>
  <c r="Y87" i="8"/>
  <c r="F87" i="8"/>
  <c r="P86" i="8"/>
  <c r="U86" i="8"/>
  <c r="X86" i="8" s="1"/>
  <c r="O86" i="8"/>
  <c r="M86" i="8"/>
  <c r="R86" i="8"/>
  <c r="Y86" i="8" s="1"/>
  <c r="F86" i="8"/>
  <c r="P85" i="8"/>
  <c r="O85" i="8"/>
  <c r="M85" i="8"/>
  <c r="R85" i="8" s="1"/>
  <c r="Y85" i="8" s="1"/>
  <c r="F85" i="8"/>
  <c r="P84" i="8"/>
  <c r="U84" i="8" s="1"/>
  <c r="O84" i="8"/>
  <c r="M84" i="8"/>
  <c r="Q84" i="8" s="1"/>
  <c r="R84" i="8"/>
  <c r="Y84" i="8" s="1"/>
  <c r="F84" i="8"/>
  <c r="R83" i="8"/>
  <c r="Y83" i="8"/>
  <c r="Q83" i="8"/>
  <c r="P83" i="8"/>
  <c r="U83" i="8"/>
  <c r="X83" i="8" s="1"/>
  <c r="O83" i="8"/>
  <c r="F83" i="8"/>
  <c r="R82" i="8"/>
  <c r="Y82" i="8" s="1"/>
  <c r="Q82" i="8"/>
  <c r="P82" i="8"/>
  <c r="U82" i="8" s="1"/>
  <c r="X82" i="8" s="1"/>
  <c r="O82" i="8"/>
  <c r="F82" i="8"/>
  <c r="R81" i="8"/>
  <c r="Y81" i="8"/>
  <c r="Q81" i="8"/>
  <c r="P81" i="8"/>
  <c r="U81" i="8" s="1"/>
  <c r="O81" i="8"/>
  <c r="F81" i="8"/>
  <c r="R80" i="8"/>
  <c r="Y80" i="8" s="1"/>
  <c r="Q80" i="8"/>
  <c r="P80" i="8"/>
  <c r="U80" i="8"/>
  <c r="O80" i="8"/>
  <c r="F80" i="8"/>
  <c r="R79" i="8"/>
  <c r="Y79" i="8" s="1"/>
  <c r="Q79" i="8"/>
  <c r="P79" i="8"/>
  <c r="U79" i="8" s="1"/>
  <c r="X79" i="8" s="1"/>
  <c r="O79" i="8"/>
  <c r="F79" i="8"/>
  <c r="R78" i="8"/>
  <c r="Y78" i="8"/>
  <c r="Q78" i="8"/>
  <c r="P78" i="8"/>
  <c r="U78" i="8"/>
  <c r="O78" i="8"/>
  <c r="F78" i="8"/>
  <c r="R77" i="8"/>
  <c r="Y77" i="8" s="1"/>
  <c r="Q77" i="8"/>
  <c r="P77" i="8"/>
  <c r="U77" i="8" s="1"/>
  <c r="X77" i="8" s="1"/>
  <c r="O77" i="8"/>
  <c r="F77" i="8"/>
  <c r="R76" i="8"/>
  <c r="Y76" i="8"/>
  <c r="Q76" i="8"/>
  <c r="P76" i="8"/>
  <c r="V76" i="8" s="1"/>
  <c r="Z76" i="8" s="1"/>
  <c r="O76" i="8"/>
  <c r="F76" i="8"/>
  <c r="R75" i="8"/>
  <c r="Y75" i="8"/>
  <c r="Q75" i="8"/>
  <c r="P75" i="8"/>
  <c r="U75" i="8"/>
  <c r="O75" i="8"/>
  <c r="F75" i="8"/>
  <c r="R74" i="8"/>
  <c r="Y74" i="8" s="1"/>
  <c r="Q74" i="8"/>
  <c r="P74" i="8"/>
  <c r="O74" i="8"/>
  <c r="F74" i="8"/>
  <c r="R73" i="8"/>
  <c r="Y73" i="8"/>
  <c r="Q73" i="8"/>
  <c r="P73" i="8"/>
  <c r="U73" i="8" s="1"/>
  <c r="O73" i="8"/>
  <c r="F73" i="8"/>
  <c r="R72" i="8"/>
  <c r="Y72" i="8" s="1"/>
  <c r="Q72" i="8"/>
  <c r="P72" i="8"/>
  <c r="U72" i="8"/>
  <c r="O72" i="8"/>
  <c r="F72" i="8"/>
  <c r="R71" i="8"/>
  <c r="Y71" i="8"/>
  <c r="Q71" i="8"/>
  <c r="P71" i="8"/>
  <c r="U71" i="8" s="1"/>
  <c r="X71" i="8" s="1"/>
  <c r="O71" i="8"/>
  <c r="F71" i="8"/>
  <c r="R70" i="8"/>
  <c r="Y70" i="8"/>
  <c r="Q70" i="8"/>
  <c r="P70" i="8"/>
  <c r="U70" i="8"/>
  <c r="O70" i="8"/>
  <c r="F70" i="8"/>
  <c r="R69" i="8"/>
  <c r="Y69" i="8" s="1"/>
  <c r="Q69" i="8"/>
  <c r="P69" i="8"/>
  <c r="O69" i="8"/>
  <c r="F69" i="8"/>
  <c r="R68" i="8"/>
  <c r="Y68" i="8"/>
  <c r="Q68" i="8"/>
  <c r="P68" i="8"/>
  <c r="U68" i="8"/>
  <c r="W68" i="8" s="1"/>
  <c r="O68" i="8"/>
  <c r="F68" i="8"/>
  <c r="R67" i="8"/>
  <c r="Y67" i="8"/>
  <c r="Q67" i="8"/>
  <c r="P67" i="8"/>
  <c r="U67" i="8"/>
  <c r="O67" i="8"/>
  <c r="F67" i="8"/>
  <c r="R66" i="8"/>
  <c r="Y66" i="8" s="1"/>
  <c r="Q66" i="8"/>
  <c r="P66" i="8"/>
  <c r="O66" i="8"/>
  <c r="F66" i="8"/>
  <c r="R65" i="8"/>
  <c r="Y65" i="8"/>
  <c r="Q65" i="8"/>
  <c r="P65" i="8"/>
  <c r="V65" i="8" s="1"/>
  <c r="Z65" i="8" s="1"/>
  <c r="U65" i="8"/>
  <c r="O65" i="8"/>
  <c r="F65" i="8"/>
  <c r="R64" i="8"/>
  <c r="Y64" i="8" s="1"/>
  <c r="Q64" i="8"/>
  <c r="P64" i="8"/>
  <c r="U64" i="8"/>
  <c r="O64" i="8"/>
  <c r="F64" i="8"/>
  <c r="R63" i="8"/>
  <c r="Y63" i="8"/>
  <c r="Q63" i="8"/>
  <c r="P63" i="8"/>
  <c r="U63" i="8" s="1"/>
  <c r="O63" i="8"/>
  <c r="F63" i="8"/>
  <c r="R62" i="8"/>
  <c r="Y62" i="8"/>
  <c r="Q62" i="8"/>
  <c r="P62" i="8"/>
  <c r="U62" i="8"/>
  <c r="O62" i="8"/>
  <c r="F62" i="8"/>
  <c r="R61" i="8"/>
  <c r="Y61" i="8" s="1"/>
  <c r="Q61" i="8"/>
  <c r="P61" i="8"/>
  <c r="O61" i="8"/>
  <c r="F61" i="8"/>
  <c r="R60" i="8"/>
  <c r="Y60" i="8" s="1"/>
  <c r="Q60" i="8"/>
  <c r="P60" i="8"/>
  <c r="U60" i="8" s="1"/>
  <c r="W60" i="8" s="1"/>
  <c r="O60" i="8"/>
  <c r="F60" i="8"/>
  <c r="P59" i="8"/>
  <c r="U59" i="8"/>
  <c r="O59" i="8"/>
  <c r="M59" i="8"/>
  <c r="R59" i="8"/>
  <c r="Y59" i="8" s="1"/>
  <c r="F59" i="8"/>
  <c r="P58" i="8"/>
  <c r="U58" i="8" s="1"/>
  <c r="O58" i="8"/>
  <c r="M58" i="8"/>
  <c r="F58" i="8"/>
  <c r="P57" i="8"/>
  <c r="U57" i="8"/>
  <c r="O57" i="8"/>
  <c r="M57" i="8"/>
  <c r="Q57" i="8" s="1"/>
  <c r="R57" i="8"/>
  <c r="Y57" i="8" s="1"/>
  <c r="F57" i="8"/>
  <c r="P56" i="8"/>
  <c r="U56" i="8" s="1"/>
  <c r="O56" i="8"/>
  <c r="M56" i="8"/>
  <c r="R56" i="8"/>
  <c r="Y56" i="8" s="1"/>
  <c r="F56" i="8"/>
  <c r="P55" i="8"/>
  <c r="V55" i="8" s="1"/>
  <c r="U55" i="8"/>
  <c r="O55" i="8"/>
  <c r="M55" i="8"/>
  <c r="R55" i="8" s="1"/>
  <c r="Y55" i="8" s="1"/>
  <c r="F55" i="8"/>
  <c r="P54" i="8"/>
  <c r="U54" i="8"/>
  <c r="O54" i="8"/>
  <c r="M54" i="8"/>
  <c r="R54" i="8"/>
  <c r="Y54" i="8" s="1"/>
  <c r="F54" i="8"/>
  <c r="P53" i="8"/>
  <c r="O53" i="8"/>
  <c r="M53" i="8"/>
  <c r="R53" i="8" s="1"/>
  <c r="Y53" i="8" s="1"/>
  <c r="F53" i="8"/>
  <c r="P52" i="8"/>
  <c r="V52" i="8" s="1"/>
  <c r="Z52" i="8" s="1"/>
  <c r="U52" i="8"/>
  <c r="W52" i="8" s="1"/>
  <c r="O52" i="8"/>
  <c r="M52" i="8"/>
  <c r="R52" i="8" s="1"/>
  <c r="Y52" i="8" s="1"/>
  <c r="F52" i="8"/>
  <c r="P51" i="8"/>
  <c r="U51" i="8"/>
  <c r="O51" i="8"/>
  <c r="M51" i="8"/>
  <c r="R51" i="8"/>
  <c r="Y51" i="8"/>
  <c r="F51" i="8"/>
  <c r="R50" i="8"/>
  <c r="Y50" i="8" s="1"/>
  <c r="Q50" i="8"/>
  <c r="P50" i="8"/>
  <c r="O50" i="8"/>
  <c r="F50" i="8"/>
  <c r="R49" i="8"/>
  <c r="Y49" i="8"/>
  <c r="Q49" i="8"/>
  <c r="P49" i="8"/>
  <c r="V49" i="8" s="1"/>
  <c r="Z49" i="8" s="1"/>
  <c r="O49" i="8"/>
  <c r="F49" i="8"/>
  <c r="R48" i="8"/>
  <c r="Y48" i="8" s="1"/>
  <c r="Q48" i="8"/>
  <c r="P48" i="8"/>
  <c r="U48" i="8"/>
  <c r="W48" i="8" s="1"/>
  <c r="O48" i="8"/>
  <c r="F48" i="8"/>
  <c r="R47" i="8"/>
  <c r="Y47" i="8"/>
  <c r="Q47" i="8"/>
  <c r="P47" i="8"/>
  <c r="U47" i="8" s="1"/>
  <c r="O47" i="8"/>
  <c r="F47" i="8"/>
  <c r="R46" i="8"/>
  <c r="Y46" i="8"/>
  <c r="Q46" i="8"/>
  <c r="P46" i="8"/>
  <c r="U46" i="8"/>
  <c r="O46" i="8"/>
  <c r="F46" i="8"/>
  <c r="R45" i="8"/>
  <c r="Y45" i="8" s="1"/>
  <c r="Q45" i="8"/>
  <c r="P45" i="8"/>
  <c r="O45" i="8"/>
  <c r="F45" i="8"/>
  <c r="P44" i="8"/>
  <c r="O44" i="8"/>
  <c r="M44" i="8"/>
  <c r="R44" i="8" s="1"/>
  <c r="Y44" i="8" s="1"/>
  <c r="F44" i="8"/>
  <c r="P43" i="8"/>
  <c r="U43" i="8"/>
  <c r="O43" i="8"/>
  <c r="M43" i="8"/>
  <c r="R43" i="8"/>
  <c r="Y43" i="8" s="1"/>
  <c r="F43" i="8"/>
  <c r="P42" i="8"/>
  <c r="U42" i="8" s="1"/>
  <c r="O42" i="8"/>
  <c r="M42" i="8"/>
  <c r="R42" i="8" s="1"/>
  <c r="Y42" i="8" s="1"/>
  <c r="F42" i="8"/>
  <c r="P41" i="8"/>
  <c r="U41" i="8"/>
  <c r="O41" i="8"/>
  <c r="M41" i="8"/>
  <c r="R41" i="8"/>
  <c r="Y41" i="8" s="1"/>
  <c r="F41" i="8"/>
  <c r="P40" i="8"/>
  <c r="O40" i="8"/>
  <c r="M40" i="8"/>
  <c r="R40" i="8"/>
  <c r="Y40" i="8" s="1"/>
  <c r="F40" i="8"/>
  <c r="P39" i="8"/>
  <c r="V39" i="8" s="1"/>
  <c r="Z39" i="8" s="1"/>
  <c r="U39" i="8"/>
  <c r="O39" i="8"/>
  <c r="M39" i="8"/>
  <c r="R39" i="8" s="1"/>
  <c r="Y39" i="8"/>
  <c r="F39" i="8"/>
  <c r="P38" i="8"/>
  <c r="U38" i="8"/>
  <c r="O38" i="8"/>
  <c r="M38" i="8"/>
  <c r="R38" i="8"/>
  <c r="Y38" i="8" s="1"/>
  <c r="F38" i="8"/>
  <c r="P37" i="8"/>
  <c r="O37" i="8"/>
  <c r="M37" i="8"/>
  <c r="R37" i="8" s="1"/>
  <c r="Y37" i="8" s="1"/>
  <c r="F37" i="8"/>
  <c r="P36" i="8"/>
  <c r="V36" i="8" s="1"/>
  <c r="Z36" i="8" s="1"/>
  <c r="U36" i="8"/>
  <c r="W36" i="8" s="1"/>
  <c r="O36" i="8"/>
  <c r="M36" i="8"/>
  <c r="R36" i="8"/>
  <c r="Y36" i="8" s="1"/>
  <c r="F36" i="8"/>
  <c r="P35" i="8"/>
  <c r="U35" i="8"/>
  <c r="O35" i="8"/>
  <c r="M35" i="8"/>
  <c r="R35" i="8"/>
  <c r="Y35" i="8" s="1"/>
  <c r="F35" i="8"/>
  <c r="P34" i="8"/>
  <c r="U34" i="8" s="1"/>
  <c r="W34" i="8" s="1"/>
  <c r="O34" i="8"/>
  <c r="M34" i="8"/>
  <c r="R34" i="8" s="1"/>
  <c r="Y34" i="8"/>
  <c r="F34" i="8"/>
  <c r="P33" i="8"/>
  <c r="U33" i="8"/>
  <c r="O33" i="8"/>
  <c r="M33" i="8"/>
  <c r="R33" i="8" s="1"/>
  <c r="Y33" i="8" s="1"/>
  <c r="F33" i="8"/>
  <c r="P32" i="8"/>
  <c r="O32" i="8"/>
  <c r="M32" i="8"/>
  <c r="R32" i="8"/>
  <c r="Y32" i="8"/>
  <c r="F32" i="8"/>
  <c r="P31" i="8"/>
  <c r="V31" i="8" s="1"/>
  <c r="O31" i="8"/>
  <c r="M31" i="8"/>
  <c r="R31" i="8" s="1"/>
  <c r="Y31" i="8" s="1"/>
  <c r="F31" i="8"/>
  <c r="P30" i="8"/>
  <c r="U30" i="8"/>
  <c r="W30" i="8" s="1"/>
  <c r="O30" i="8"/>
  <c r="M30" i="8"/>
  <c r="R30" i="8"/>
  <c r="Y30" i="8" s="1"/>
  <c r="F30" i="8"/>
  <c r="P29" i="8"/>
  <c r="O29" i="8"/>
  <c r="M29" i="8"/>
  <c r="R29" i="8" s="1"/>
  <c r="Y29" i="8" s="1"/>
  <c r="F29" i="8"/>
  <c r="P28" i="8"/>
  <c r="U28" i="8" s="1"/>
  <c r="W28" i="8" s="1"/>
  <c r="O28" i="8"/>
  <c r="M28" i="8"/>
  <c r="Q28" i="8" s="1"/>
  <c r="F28" i="8"/>
  <c r="P27" i="8"/>
  <c r="U27" i="8"/>
  <c r="O27" i="8"/>
  <c r="M27" i="8"/>
  <c r="R27" i="8"/>
  <c r="Y27" i="8" s="1"/>
  <c r="F27" i="8"/>
  <c r="R26" i="8"/>
  <c r="Y26" i="8" s="1"/>
  <c r="Q26" i="8"/>
  <c r="P26" i="8"/>
  <c r="U26" i="8" s="1"/>
  <c r="W26" i="8" s="1"/>
  <c r="O26" i="8"/>
  <c r="F26" i="8"/>
  <c r="R25" i="8"/>
  <c r="Y25" i="8"/>
  <c r="Q25" i="8"/>
  <c r="P25" i="8"/>
  <c r="V25" i="8" s="1"/>
  <c r="Z25" i="8" s="1"/>
  <c r="U25" i="8"/>
  <c r="O25" i="8"/>
  <c r="F25" i="8"/>
  <c r="R24" i="8"/>
  <c r="Y24" i="8" s="1"/>
  <c r="Q24" i="8"/>
  <c r="P24" i="8"/>
  <c r="U24" i="8"/>
  <c r="W24" i="8" s="1"/>
  <c r="O24" i="8"/>
  <c r="F24" i="8"/>
  <c r="R23" i="8"/>
  <c r="Y23" i="8" s="1"/>
  <c r="Q23" i="8"/>
  <c r="P23" i="8"/>
  <c r="U23" i="8" s="1"/>
  <c r="O23" i="8"/>
  <c r="F23" i="8"/>
  <c r="R22" i="8"/>
  <c r="Y22" i="8"/>
  <c r="Q22" i="8"/>
  <c r="P22" i="8"/>
  <c r="U22" i="8"/>
  <c r="O22" i="8"/>
  <c r="F22" i="8"/>
  <c r="R21" i="8"/>
  <c r="Y21" i="8" s="1"/>
  <c r="Q21" i="8"/>
  <c r="P21" i="8"/>
  <c r="O21" i="8"/>
  <c r="F21" i="8"/>
  <c r="R20" i="8"/>
  <c r="Y20" i="8"/>
  <c r="Q20" i="8"/>
  <c r="P20" i="8"/>
  <c r="O20" i="8"/>
  <c r="F20" i="8"/>
  <c r="R19" i="8"/>
  <c r="Y19" i="8"/>
  <c r="Q19" i="8"/>
  <c r="P19" i="8"/>
  <c r="U19" i="8"/>
  <c r="O19" i="8"/>
  <c r="F19" i="8"/>
  <c r="P18" i="8"/>
  <c r="U18" i="8" s="1"/>
  <c r="W18" i="8" s="1"/>
  <c r="O18" i="8"/>
  <c r="M18" i="8"/>
  <c r="R18" i="8" s="1"/>
  <c r="Y18" i="8"/>
  <c r="F18" i="8"/>
  <c r="P17" i="8"/>
  <c r="U17" i="8"/>
  <c r="O17" i="8"/>
  <c r="M17" i="8"/>
  <c r="R17" i="8" s="1"/>
  <c r="Y17" i="8" s="1"/>
  <c r="F17" i="8"/>
  <c r="P16" i="8"/>
  <c r="U16" i="8" s="1"/>
  <c r="W16" i="8" s="1"/>
  <c r="O16" i="8"/>
  <c r="M16" i="8"/>
  <c r="R16" i="8"/>
  <c r="Y16" i="8"/>
  <c r="F16" i="8"/>
  <c r="P15" i="8"/>
  <c r="V15" i="8" s="1"/>
  <c r="O15" i="8"/>
  <c r="M15" i="8"/>
  <c r="R15" i="8" s="1"/>
  <c r="Y15" i="8" s="1"/>
  <c r="F15" i="8"/>
  <c r="P14" i="8"/>
  <c r="U14" i="8"/>
  <c r="W14" i="8" s="1"/>
  <c r="O14" i="8"/>
  <c r="M14" i="8"/>
  <c r="R14" i="8"/>
  <c r="Y14" i="8" s="1"/>
  <c r="F14" i="8"/>
  <c r="P13" i="8"/>
  <c r="O13" i="8"/>
  <c r="M13" i="8"/>
  <c r="R13" i="8" s="1"/>
  <c r="Y13" i="8" s="1"/>
  <c r="F13" i="8"/>
  <c r="P12" i="8"/>
  <c r="U12" i="8" s="1"/>
  <c r="W12" i="8" s="1"/>
  <c r="O12" i="8"/>
  <c r="M12" i="8"/>
  <c r="Q12" i="8" s="1"/>
  <c r="R12" i="8"/>
  <c r="Y12" i="8" s="1"/>
  <c r="F12" i="8"/>
  <c r="P11" i="8"/>
  <c r="U11" i="8"/>
  <c r="O11" i="8"/>
  <c r="M11" i="8"/>
  <c r="R11" i="8"/>
  <c r="Y11" i="8"/>
  <c r="F11" i="8"/>
  <c r="P10" i="8"/>
  <c r="U10" i="8" s="1"/>
  <c r="O10" i="8"/>
  <c r="M10" i="8"/>
  <c r="R10" i="8" s="1"/>
  <c r="Y10" i="8" s="1"/>
  <c r="F10" i="8"/>
  <c r="P9" i="8"/>
  <c r="U9" i="8"/>
  <c r="O9" i="8"/>
  <c r="M9" i="8"/>
  <c r="R9" i="8"/>
  <c r="Y9" i="8" s="1"/>
  <c r="F9" i="8"/>
  <c r="P8" i="8"/>
  <c r="U8" i="8" s="1"/>
  <c r="W8" i="8" s="1"/>
  <c r="O8" i="8"/>
  <c r="M8" i="8"/>
  <c r="R8" i="8"/>
  <c r="Y8" i="8"/>
  <c r="F8" i="8"/>
  <c r="P7" i="8"/>
  <c r="U7" i="8" s="1"/>
  <c r="O7" i="8"/>
  <c r="M7" i="8"/>
  <c r="F7" i="8"/>
  <c r="V7" i="8"/>
  <c r="Z7" i="8" s="1"/>
  <c r="V9" i="8"/>
  <c r="Z9" i="8"/>
  <c r="V11" i="8"/>
  <c r="Z11" i="8" s="1"/>
  <c r="V14" i="8"/>
  <c r="Z14" i="8" s="1"/>
  <c r="Z15" i="8"/>
  <c r="V16" i="8"/>
  <c r="Z16" i="8" s="1"/>
  <c r="V17" i="8"/>
  <c r="Z17" i="8" s="1"/>
  <c r="V18" i="8"/>
  <c r="Z18" i="8"/>
  <c r="V19" i="8"/>
  <c r="Z19" i="8"/>
  <c r="V22" i="8"/>
  <c r="Z22" i="8"/>
  <c r="V23" i="8"/>
  <c r="Z23" i="8"/>
  <c r="V24" i="8"/>
  <c r="Z24" i="8" s="1"/>
  <c r="V26" i="8"/>
  <c r="Z26" i="8" s="1"/>
  <c r="V27" i="8"/>
  <c r="Z27" i="8"/>
  <c r="V28" i="8"/>
  <c r="Z28" i="8" s="1"/>
  <c r="V30" i="8"/>
  <c r="Z30" i="8" s="1"/>
  <c r="Z31" i="8"/>
  <c r="V33" i="8"/>
  <c r="Z33" i="8" s="1"/>
  <c r="V34" i="8"/>
  <c r="Z34" i="8"/>
  <c r="V35" i="8"/>
  <c r="Z35" i="8"/>
  <c r="V38" i="8"/>
  <c r="Z38" i="8" s="1"/>
  <c r="V41" i="8"/>
  <c r="Z41" i="8" s="1"/>
  <c r="V42" i="8"/>
  <c r="Z42" i="8" s="1"/>
  <c r="V43" i="8"/>
  <c r="Z43" i="8"/>
  <c r="V46" i="8"/>
  <c r="Z46" i="8" s="1"/>
  <c r="V47" i="8"/>
  <c r="Z47" i="8"/>
  <c r="V48" i="8"/>
  <c r="Z48" i="8" s="1"/>
  <c r="V51" i="8"/>
  <c r="Z51" i="8"/>
  <c r="V54" i="8"/>
  <c r="Z54" i="8"/>
  <c r="Z55" i="8"/>
  <c r="V56" i="8"/>
  <c r="Z56" i="8" s="1"/>
  <c r="V57" i="8"/>
  <c r="Z57" i="8" s="1"/>
  <c r="V58" i="8"/>
  <c r="Z58" i="8" s="1"/>
  <c r="V59" i="8"/>
  <c r="Z59" i="8"/>
  <c r="V60" i="8"/>
  <c r="Z60" i="8" s="1"/>
  <c r="V62" i="8"/>
  <c r="Z62" i="8" s="1"/>
  <c r="V63" i="8"/>
  <c r="Z63" i="8"/>
  <c r="V64" i="8"/>
  <c r="Z64" i="8" s="1"/>
  <c r="V67" i="8"/>
  <c r="Z67" i="8" s="1"/>
  <c r="V68" i="8"/>
  <c r="Z68" i="8" s="1"/>
  <c r="V70" i="8"/>
  <c r="Z70" i="8" s="1"/>
  <c r="V71" i="8"/>
  <c r="Z71" i="8" s="1"/>
  <c r="V72" i="8"/>
  <c r="Z72" i="8" s="1"/>
  <c r="W72" i="8"/>
  <c r="X72" i="8"/>
  <c r="V73" i="8"/>
  <c r="Z73" i="8" s="1"/>
  <c r="V75" i="8"/>
  <c r="Z75" i="8"/>
  <c r="V77" i="8"/>
  <c r="Z77" i="8" s="1"/>
  <c r="W77" i="8"/>
  <c r="V78" i="8"/>
  <c r="Z78" i="8" s="1"/>
  <c r="W78" i="8"/>
  <c r="X78" i="8"/>
  <c r="V79" i="8"/>
  <c r="Z79" i="8" s="1"/>
  <c r="W79" i="8"/>
  <c r="V80" i="8"/>
  <c r="Z80" i="8" s="1"/>
  <c r="W80" i="8"/>
  <c r="X80" i="8"/>
  <c r="V82" i="8"/>
  <c r="Z82" i="8" s="1"/>
  <c r="W82" i="8"/>
  <c r="V83" i="8"/>
  <c r="Z83" i="8"/>
  <c r="W83" i="8"/>
  <c r="V84" i="8"/>
  <c r="Z84" i="8" s="1"/>
  <c r="V86" i="8"/>
  <c r="Z86" i="8" s="1"/>
  <c r="W86" i="8"/>
  <c r="V87" i="8"/>
  <c r="Z87" i="8" s="1"/>
  <c r="V88" i="8"/>
  <c r="Z88" i="8" s="1"/>
  <c r="W88" i="8"/>
  <c r="X88" i="8"/>
  <c r="V89" i="8"/>
  <c r="Z89" i="8" s="1"/>
  <c r="W89" i="8"/>
  <c r="X89" i="8"/>
  <c r="V90" i="8"/>
  <c r="Z90" i="8" s="1"/>
  <c r="X90" i="8"/>
  <c r="V91" i="8"/>
  <c r="Z91" i="8"/>
  <c r="W91" i="8"/>
  <c r="V94" i="8"/>
  <c r="Z94" i="8" s="1"/>
  <c r="W94" i="8"/>
  <c r="X94" i="8"/>
  <c r="V95" i="8"/>
  <c r="Z95" i="8" s="1"/>
  <c r="V96" i="8"/>
  <c r="Z96" i="8" s="1"/>
  <c r="W96" i="8"/>
  <c r="X96" i="8"/>
  <c r="V97" i="8"/>
  <c r="Z97" i="8"/>
  <c r="W97" i="8"/>
  <c r="X97" i="8"/>
  <c r="V98" i="8"/>
  <c r="Z98" i="8" s="1"/>
  <c r="W98" i="8"/>
  <c r="X98" i="8"/>
  <c r="V99" i="8"/>
  <c r="Z99" i="8" s="1"/>
  <c r="V101" i="8"/>
  <c r="Z101" i="8"/>
  <c r="X101" i="8"/>
  <c r="V102" i="8"/>
  <c r="Z102" i="8" s="1"/>
  <c r="W102" i="8"/>
  <c r="X102" i="8"/>
  <c r="V103" i="8"/>
  <c r="Z103" i="8" s="1"/>
  <c r="V104" i="8"/>
  <c r="Z104" i="8" s="1"/>
  <c r="W104" i="8"/>
  <c r="X104" i="8"/>
  <c r="V10" i="8"/>
  <c r="Z10" i="8" s="1"/>
  <c r="V8" i="8"/>
  <c r="Z8" i="8"/>
  <c r="X8" i="8"/>
  <c r="W9" i="8"/>
  <c r="X9" i="8"/>
  <c r="W10" i="8"/>
  <c r="X10" i="8"/>
  <c r="W11" i="8"/>
  <c r="X11" i="8"/>
  <c r="X12" i="8"/>
  <c r="X14" i="8"/>
  <c r="W17" i="8"/>
  <c r="X17" i="8"/>
  <c r="X18" i="8"/>
  <c r="W22" i="8"/>
  <c r="X22" i="8"/>
  <c r="X24" i="8"/>
  <c r="W25" i="8"/>
  <c r="X25" i="8"/>
  <c r="X26" i="8"/>
  <c r="W27" i="8"/>
  <c r="X27" i="8"/>
  <c r="X28" i="8"/>
  <c r="X30" i="8"/>
  <c r="W33" i="8"/>
  <c r="X33" i="8"/>
  <c r="X34" i="8"/>
  <c r="W35" i="8"/>
  <c r="X35" i="8"/>
  <c r="X36" i="8"/>
  <c r="W38" i="8"/>
  <c r="X38" i="8"/>
  <c r="W41" i="8"/>
  <c r="X41" i="8"/>
  <c r="W42" i="8"/>
  <c r="X42" i="8"/>
  <c r="W46" i="8"/>
  <c r="X46" i="8"/>
  <c r="W47" i="8"/>
  <c r="X47" i="8"/>
  <c r="X48" i="8"/>
  <c r="X52" i="8"/>
  <c r="W56" i="8"/>
  <c r="X56" i="8"/>
  <c r="W57" i="8"/>
  <c r="X57" i="8"/>
  <c r="X60" i="8"/>
  <c r="W62" i="8"/>
  <c r="X62" i="8"/>
  <c r="W63" i="8"/>
  <c r="X63" i="8"/>
  <c r="W64" i="8"/>
  <c r="X64" i="8"/>
  <c r="W65" i="8"/>
  <c r="X65" i="8"/>
  <c r="W67" i="8"/>
  <c r="X67" i="8"/>
  <c r="X68" i="8"/>
  <c r="W70" i="8"/>
  <c r="X70" i="8"/>
  <c r="W105" i="8"/>
  <c r="X105" i="8"/>
  <c r="W106" i="8"/>
  <c r="X106" i="8"/>
  <c r="W107" i="8"/>
  <c r="X107" i="8"/>
  <c r="W108" i="8"/>
  <c r="X108" i="8"/>
  <c r="W109" i="8"/>
  <c r="X109" i="8"/>
  <c r="W110" i="8"/>
  <c r="X110" i="8"/>
  <c r="V110" i="8"/>
  <c r="Z110" i="8" s="1"/>
  <c r="V109" i="8"/>
  <c r="Z109" i="8"/>
  <c r="V108" i="8"/>
  <c r="Z108" i="8" s="1"/>
  <c r="V107" i="8"/>
  <c r="Z107" i="8"/>
  <c r="V106" i="8"/>
  <c r="Z106" i="8" s="1"/>
  <c r="V105" i="8"/>
  <c r="Z105" i="8"/>
  <c r="Q7" i="8"/>
  <c r="R7" i="8"/>
  <c r="Y7" i="8" s="1"/>
  <c r="Q8" i="8"/>
  <c r="Q9" i="8"/>
  <c r="Q10" i="8"/>
  <c r="Q11" i="8"/>
  <c r="Q14" i="8"/>
  <c r="Q15" i="8"/>
  <c r="Q16" i="8"/>
  <c r="Q17" i="8"/>
  <c r="Q18" i="8"/>
  <c r="Q27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3" i="8"/>
  <c r="Q44" i="8"/>
  <c r="Q51" i="8"/>
  <c r="Q52" i="8"/>
  <c r="Q53" i="8"/>
  <c r="Q54" i="8"/>
  <c r="Q55" i="8"/>
  <c r="Q56" i="8"/>
  <c r="Q59" i="8"/>
  <c r="Q85" i="8"/>
  <c r="Q86" i="8"/>
  <c r="Q87" i="8"/>
  <c r="Q88" i="8"/>
  <c r="Q89" i="8"/>
  <c r="Q90" i="8"/>
  <c r="Q91" i="8"/>
  <c r="Q93" i="8"/>
  <c r="Q94" i="8"/>
  <c r="Q95" i="8"/>
  <c r="Q96" i="8"/>
  <c r="Q97" i="8"/>
  <c r="Q98" i="8"/>
  <c r="Q105" i="8"/>
  <c r="Q109" i="8"/>
  <c r="Q110" i="8"/>
  <c r="M109" i="6"/>
  <c r="L109" i="6"/>
  <c r="R109" i="6" s="1"/>
  <c r="V109" i="6" s="1"/>
  <c r="K109" i="6"/>
  <c r="J109" i="6"/>
  <c r="N108" i="6"/>
  <c r="U108" i="6" s="1"/>
  <c r="M108" i="6"/>
  <c r="L108" i="6"/>
  <c r="K108" i="6"/>
  <c r="N107" i="6"/>
  <c r="U107" i="6"/>
  <c r="M107" i="6"/>
  <c r="L107" i="6"/>
  <c r="K107" i="6"/>
  <c r="N106" i="6"/>
  <c r="U106" i="6" s="1"/>
  <c r="M106" i="6"/>
  <c r="L106" i="6"/>
  <c r="K106" i="6"/>
  <c r="N105" i="6"/>
  <c r="U105" i="6"/>
  <c r="M105" i="6"/>
  <c r="L105" i="6"/>
  <c r="K105" i="6"/>
  <c r="N104" i="6"/>
  <c r="U104" i="6" s="1"/>
  <c r="M104" i="6"/>
  <c r="L104" i="6"/>
  <c r="K104" i="6"/>
  <c r="N103" i="6"/>
  <c r="U103" i="6" s="1"/>
  <c r="M103" i="6"/>
  <c r="L103" i="6"/>
  <c r="R103" i="6" s="1"/>
  <c r="V103" i="6" s="1"/>
  <c r="K103" i="6"/>
  <c r="N102" i="6"/>
  <c r="U102" i="6" s="1"/>
  <c r="M102" i="6"/>
  <c r="L102" i="6"/>
  <c r="K102" i="6"/>
  <c r="N101" i="6"/>
  <c r="U101" i="6"/>
  <c r="M101" i="6"/>
  <c r="L101" i="6"/>
  <c r="K101" i="6"/>
  <c r="N100" i="6"/>
  <c r="U100" i="6" s="1"/>
  <c r="M100" i="6"/>
  <c r="L100" i="6"/>
  <c r="K100" i="6"/>
  <c r="N99" i="6"/>
  <c r="U99" i="6"/>
  <c r="M99" i="6"/>
  <c r="L99" i="6"/>
  <c r="K99" i="6"/>
  <c r="N98" i="6"/>
  <c r="U98" i="6" s="1"/>
  <c r="M98" i="6"/>
  <c r="L98" i="6"/>
  <c r="K98" i="6"/>
  <c r="N97" i="6"/>
  <c r="U97" i="6"/>
  <c r="M97" i="6"/>
  <c r="L97" i="6"/>
  <c r="K97" i="6"/>
  <c r="N96" i="6"/>
  <c r="U96" i="6" s="1"/>
  <c r="M96" i="6"/>
  <c r="L96" i="6"/>
  <c r="K96" i="6"/>
  <c r="N95" i="6"/>
  <c r="U95" i="6" s="1"/>
  <c r="M95" i="6"/>
  <c r="L95" i="6"/>
  <c r="R95" i="6" s="1"/>
  <c r="V95" i="6" s="1"/>
  <c r="K95" i="6"/>
  <c r="N94" i="6"/>
  <c r="U94" i="6" s="1"/>
  <c r="M94" i="6"/>
  <c r="L94" i="6"/>
  <c r="K94" i="6"/>
  <c r="N93" i="6"/>
  <c r="U93" i="6"/>
  <c r="M93" i="6"/>
  <c r="L93" i="6"/>
  <c r="R93" i="6" s="1"/>
  <c r="V93" i="6" s="1"/>
  <c r="K93" i="6"/>
  <c r="N92" i="6"/>
  <c r="U92" i="6" s="1"/>
  <c r="M92" i="6"/>
  <c r="L92" i="6"/>
  <c r="K92" i="6"/>
  <c r="N91" i="6"/>
  <c r="U91" i="6"/>
  <c r="M91" i="6"/>
  <c r="L91" i="6"/>
  <c r="K91" i="6"/>
  <c r="N90" i="6"/>
  <c r="U90" i="6" s="1"/>
  <c r="M90" i="6"/>
  <c r="L90" i="6"/>
  <c r="K90" i="6"/>
  <c r="N89" i="6"/>
  <c r="U89" i="6"/>
  <c r="M89" i="6"/>
  <c r="L89" i="6"/>
  <c r="K89" i="6"/>
  <c r="N88" i="6"/>
  <c r="U88" i="6" s="1"/>
  <c r="M88" i="6"/>
  <c r="L88" i="6"/>
  <c r="K88" i="6"/>
  <c r="N87" i="6"/>
  <c r="U87" i="6" s="1"/>
  <c r="M87" i="6"/>
  <c r="L87" i="6"/>
  <c r="R87" i="6" s="1"/>
  <c r="V87" i="6" s="1"/>
  <c r="K87" i="6"/>
  <c r="N86" i="6"/>
  <c r="U86" i="6" s="1"/>
  <c r="M86" i="6"/>
  <c r="L86" i="6"/>
  <c r="K86" i="6"/>
  <c r="N85" i="6"/>
  <c r="U85" i="6"/>
  <c r="M85" i="6"/>
  <c r="L85" i="6"/>
  <c r="K85" i="6"/>
  <c r="N84" i="6"/>
  <c r="U84" i="6" s="1"/>
  <c r="M84" i="6"/>
  <c r="L84" i="6"/>
  <c r="K84" i="6"/>
  <c r="N83" i="6"/>
  <c r="U83" i="6"/>
  <c r="M83" i="6"/>
  <c r="L83" i="6"/>
  <c r="K83" i="6"/>
  <c r="N82" i="6"/>
  <c r="U82" i="6" s="1"/>
  <c r="M82" i="6"/>
  <c r="L82" i="6"/>
  <c r="K82" i="6"/>
  <c r="N81" i="6"/>
  <c r="U81" i="6"/>
  <c r="M81" i="6"/>
  <c r="L81" i="6"/>
  <c r="K81" i="6"/>
  <c r="N80" i="6"/>
  <c r="U80" i="6" s="1"/>
  <c r="M80" i="6"/>
  <c r="L80" i="6"/>
  <c r="K80" i="6"/>
  <c r="N79" i="6"/>
  <c r="U79" i="6" s="1"/>
  <c r="M79" i="6"/>
  <c r="L79" i="6"/>
  <c r="R79" i="6" s="1"/>
  <c r="V79" i="6" s="1"/>
  <c r="K79" i="6"/>
  <c r="N78" i="6"/>
  <c r="U78" i="6" s="1"/>
  <c r="M78" i="6"/>
  <c r="L78" i="6"/>
  <c r="K78" i="6"/>
  <c r="N77" i="6"/>
  <c r="U77" i="6"/>
  <c r="M77" i="6"/>
  <c r="L77" i="6"/>
  <c r="R77" i="6" s="1"/>
  <c r="V77" i="6" s="1"/>
  <c r="K77" i="6"/>
  <c r="N76" i="6"/>
  <c r="U76" i="6" s="1"/>
  <c r="M76" i="6"/>
  <c r="L76" i="6"/>
  <c r="K76" i="6"/>
  <c r="N75" i="6"/>
  <c r="U75" i="6"/>
  <c r="M75" i="6"/>
  <c r="L75" i="6"/>
  <c r="K75" i="6"/>
  <c r="N74" i="6"/>
  <c r="U74" i="6" s="1"/>
  <c r="M74" i="6"/>
  <c r="L74" i="6"/>
  <c r="K74" i="6"/>
  <c r="N73" i="6"/>
  <c r="U73" i="6"/>
  <c r="M73" i="6"/>
  <c r="L73" i="6"/>
  <c r="K73" i="6"/>
  <c r="N72" i="6"/>
  <c r="U72" i="6" s="1"/>
  <c r="M72" i="6"/>
  <c r="L72" i="6"/>
  <c r="K72" i="6"/>
  <c r="N71" i="6"/>
  <c r="U71" i="6" s="1"/>
  <c r="M71" i="6"/>
  <c r="L71" i="6"/>
  <c r="R71" i="6" s="1"/>
  <c r="V71" i="6" s="1"/>
  <c r="K71" i="6"/>
  <c r="N70" i="6"/>
  <c r="U70" i="6" s="1"/>
  <c r="M70" i="6"/>
  <c r="L70" i="6"/>
  <c r="K70" i="6"/>
  <c r="N69" i="6"/>
  <c r="U69" i="6"/>
  <c r="M69" i="6"/>
  <c r="L69" i="6"/>
  <c r="K69" i="6"/>
  <c r="N68" i="6"/>
  <c r="U68" i="6" s="1"/>
  <c r="M68" i="6"/>
  <c r="L68" i="6"/>
  <c r="K68" i="6"/>
  <c r="N67" i="6"/>
  <c r="U67" i="6"/>
  <c r="M67" i="6"/>
  <c r="L67" i="6"/>
  <c r="K67" i="6"/>
  <c r="N66" i="6"/>
  <c r="U66" i="6" s="1"/>
  <c r="M66" i="6"/>
  <c r="L66" i="6"/>
  <c r="K66" i="6"/>
  <c r="N65" i="6"/>
  <c r="U65" i="6"/>
  <c r="M65" i="6"/>
  <c r="L65" i="6"/>
  <c r="K65" i="6"/>
  <c r="N64" i="6"/>
  <c r="U64" i="6" s="1"/>
  <c r="M64" i="6"/>
  <c r="L64" i="6"/>
  <c r="K64" i="6"/>
  <c r="N63" i="6"/>
  <c r="U63" i="6" s="1"/>
  <c r="M63" i="6"/>
  <c r="L63" i="6"/>
  <c r="R63" i="6" s="1"/>
  <c r="V63" i="6" s="1"/>
  <c r="K63" i="6"/>
  <c r="N62" i="6"/>
  <c r="U62" i="6" s="1"/>
  <c r="M62" i="6"/>
  <c r="L62" i="6"/>
  <c r="K62" i="6"/>
  <c r="N61" i="6"/>
  <c r="U61" i="6"/>
  <c r="M61" i="6"/>
  <c r="L61" i="6"/>
  <c r="R61" i="6" s="1"/>
  <c r="V61" i="6" s="1"/>
  <c r="K61" i="6"/>
  <c r="N60" i="6"/>
  <c r="U60" i="6" s="1"/>
  <c r="M60" i="6"/>
  <c r="L60" i="6"/>
  <c r="K60" i="6"/>
  <c r="N59" i="6"/>
  <c r="U59" i="6"/>
  <c r="M59" i="6"/>
  <c r="L59" i="6"/>
  <c r="K59" i="6"/>
  <c r="N58" i="6"/>
  <c r="U58" i="6" s="1"/>
  <c r="M58" i="6"/>
  <c r="L58" i="6"/>
  <c r="K58" i="6"/>
  <c r="N57" i="6"/>
  <c r="U57" i="6"/>
  <c r="M57" i="6"/>
  <c r="L57" i="6"/>
  <c r="K57" i="6"/>
  <c r="N56" i="6"/>
  <c r="U56" i="6" s="1"/>
  <c r="M56" i="6"/>
  <c r="L56" i="6"/>
  <c r="K56" i="6"/>
  <c r="N55" i="6"/>
  <c r="U55" i="6"/>
  <c r="M55" i="6"/>
  <c r="L55" i="6"/>
  <c r="K55" i="6"/>
  <c r="N54" i="6"/>
  <c r="U54" i="6" s="1"/>
  <c r="M54" i="6"/>
  <c r="L54" i="6"/>
  <c r="K54" i="6"/>
  <c r="N53" i="6"/>
  <c r="U53" i="6"/>
  <c r="M53" i="6"/>
  <c r="L53" i="6"/>
  <c r="K53" i="6"/>
  <c r="N52" i="6"/>
  <c r="U52" i="6" s="1"/>
  <c r="M52" i="6"/>
  <c r="L52" i="6"/>
  <c r="K52" i="6"/>
  <c r="N51" i="6"/>
  <c r="U51" i="6" s="1"/>
  <c r="M51" i="6"/>
  <c r="L51" i="6"/>
  <c r="R51" i="6" s="1"/>
  <c r="V51" i="6" s="1"/>
  <c r="K51" i="6"/>
  <c r="N50" i="6"/>
  <c r="U50" i="6" s="1"/>
  <c r="M50" i="6"/>
  <c r="L50" i="6"/>
  <c r="K50" i="6"/>
  <c r="N49" i="6"/>
  <c r="U49" i="6"/>
  <c r="M49" i="6"/>
  <c r="L49" i="6"/>
  <c r="K49" i="6"/>
  <c r="N48" i="6"/>
  <c r="U48" i="6"/>
  <c r="M48" i="6"/>
  <c r="L48" i="6"/>
  <c r="K48" i="6"/>
  <c r="N47" i="6"/>
  <c r="U47" i="6"/>
  <c r="M47" i="6"/>
  <c r="L47" i="6"/>
  <c r="K47" i="6"/>
  <c r="N46" i="6"/>
  <c r="U46" i="6" s="1"/>
  <c r="M46" i="6"/>
  <c r="L46" i="6"/>
  <c r="K46" i="6"/>
  <c r="N45" i="6"/>
  <c r="U45" i="6"/>
  <c r="M45" i="6"/>
  <c r="L45" i="6"/>
  <c r="R45" i="6" s="1"/>
  <c r="V45" i="6" s="1"/>
  <c r="K45" i="6"/>
  <c r="N44" i="6"/>
  <c r="U44" i="6" s="1"/>
  <c r="M44" i="6"/>
  <c r="L44" i="6"/>
  <c r="K44" i="6"/>
  <c r="N43" i="6"/>
  <c r="U43" i="6" s="1"/>
  <c r="M43" i="6"/>
  <c r="L43" i="6"/>
  <c r="R43" i="6" s="1"/>
  <c r="V43" i="6" s="1"/>
  <c r="K43" i="6"/>
  <c r="N42" i="6"/>
  <c r="U42" i="6" s="1"/>
  <c r="M42" i="6"/>
  <c r="L42" i="6"/>
  <c r="K42" i="6"/>
  <c r="N41" i="6"/>
  <c r="U41" i="6"/>
  <c r="M41" i="6"/>
  <c r="L41" i="6"/>
  <c r="K41" i="6"/>
  <c r="N40" i="6"/>
  <c r="U40" i="6"/>
  <c r="M40" i="6"/>
  <c r="L40" i="6"/>
  <c r="K40" i="6"/>
  <c r="N39" i="6"/>
  <c r="U39" i="6"/>
  <c r="M39" i="6"/>
  <c r="L39" i="6"/>
  <c r="R39" i="6" s="1"/>
  <c r="V39" i="6" s="1"/>
  <c r="K39" i="6"/>
  <c r="N38" i="6"/>
  <c r="U38" i="6" s="1"/>
  <c r="M38" i="6"/>
  <c r="L38" i="6"/>
  <c r="K38" i="6"/>
  <c r="N37" i="6"/>
  <c r="U37" i="6"/>
  <c r="M37" i="6"/>
  <c r="L37" i="6"/>
  <c r="R37" i="6" s="1"/>
  <c r="V37" i="6" s="1"/>
  <c r="K37" i="6"/>
  <c r="N36" i="6"/>
  <c r="U36" i="6" s="1"/>
  <c r="M36" i="6"/>
  <c r="L36" i="6"/>
  <c r="K36" i="6"/>
  <c r="N35" i="6"/>
  <c r="U35" i="6"/>
  <c r="M35" i="6"/>
  <c r="L35" i="6"/>
  <c r="R35" i="6" s="1"/>
  <c r="V35" i="6" s="1"/>
  <c r="K35" i="6"/>
  <c r="N34" i="6"/>
  <c r="U34" i="6" s="1"/>
  <c r="M34" i="6"/>
  <c r="L34" i="6"/>
  <c r="K34" i="6"/>
  <c r="N33" i="6"/>
  <c r="U33" i="6"/>
  <c r="M33" i="6"/>
  <c r="L33" i="6"/>
  <c r="K33" i="6"/>
  <c r="N32" i="6"/>
  <c r="U32" i="6" s="1"/>
  <c r="M32" i="6"/>
  <c r="L32" i="6"/>
  <c r="K32" i="6"/>
  <c r="N31" i="6"/>
  <c r="U31" i="6"/>
  <c r="M31" i="6"/>
  <c r="L31" i="6"/>
  <c r="R31" i="6" s="1"/>
  <c r="V31" i="6" s="1"/>
  <c r="K31" i="6"/>
  <c r="N30" i="6"/>
  <c r="U30" i="6" s="1"/>
  <c r="M30" i="6"/>
  <c r="L30" i="6"/>
  <c r="K30" i="6"/>
  <c r="N29" i="6"/>
  <c r="U29" i="6"/>
  <c r="M29" i="6"/>
  <c r="L29" i="6"/>
  <c r="K29" i="6"/>
  <c r="N28" i="6"/>
  <c r="U28" i="6" s="1"/>
  <c r="M28" i="6"/>
  <c r="L28" i="6"/>
  <c r="K28" i="6"/>
  <c r="N27" i="6"/>
  <c r="U27" i="6"/>
  <c r="M27" i="6"/>
  <c r="L27" i="6"/>
  <c r="K27" i="6"/>
  <c r="N26" i="6"/>
  <c r="U26" i="6" s="1"/>
  <c r="M26" i="6"/>
  <c r="L26" i="6"/>
  <c r="K26" i="6"/>
  <c r="N25" i="6"/>
  <c r="U25" i="6"/>
  <c r="M25" i="6"/>
  <c r="L25" i="6"/>
  <c r="K25" i="6"/>
  <c r="N24" i="6"/>
  <c r="U24" i="6" s="1"/>
  <c r="M24" i="6"/>
  <c r="L24" i="6"/>
  <c r="K24" i="6"/>
  <c r="N23" i="6"/>
  <c r="U23" i="6"/>
  <c r="M23" i="6"/>
  <c r="L23" i="6"/>
  <c r="R23" i="6" s="1"/>
  <c r="V23" i="6" s="1"/>
  <c r="K23" i="6"/>
  <c r="N22" i="6"/>
  <c r="U22" i="6" s="1"/>
  <c r="M22" i="6"/>
  <c r="L22" i="6"/>
  <c r="K22" i="6"/>
  <c r="N21" i="6"/>
  <c r="U21" i="6"/>
  <c r="M21" i="6"/>
  <c r="L21" i="6"/>
  <c r="K21" i="6"/>
  <c r="N20" i="6"/>
  <c r="U20" i="6" s="1"/>
  <c r="M20" i="6"/>
  <c r="K20" i="6"/>
  <c r="N19" i="6"/>
  <c r="U19" i="6"/>
  <c r="M19" i="6"/>
  <c r="L19" i="6"/>
  <c r="R19" i="6"/>
  <c r="V19" i="6" s="1"/>
  <c r="K19" i="6"/>
  <c r="N18" i="6"/>
  <c r="U18" i="6"/>
  <c r="M18" i="6"/>
  <c r="L18" i="6"/>
  <c r="R18" i="6" s="1"/>
  <c r="V18" i="6" s="1"/>
  <c r="K18" i="6"/>
  <c r="N17" i="6"/>
  <c r="U17" i="6" s="1"/>
  <c r="M17" i="6"/>
  <c r="L17" i="6"/>
  <c r="R17" i="6" s="1"/>
  <c r="V17" i="6" s="1"/>
  <c r="K17" i="6"/>
  <c r="N16" i="6"/>
  <c r="U16" i="6"/>
  <c r="M16" i="6"/>
  <c r="L16" i="6"/>
  <c r="R16" i="6"/>
  <c r="V16" i="6" s="1"/>
  <c r="K16" i="6"/>
  <c r="N15" i="6"/>
  <c r="U15" i="6" s="1"/>
  <c r="M15" i="6"/>
  <c r="L15" i="6"/>
  <c r="R15" i="6"/>
  <c r="V15" i="6"/>
  <c r="K15" i="6"/>
  <c r="N14" i="6"/>
  <c r="U14" i="6"/>
  <c r="M14" i="6"/>
  <c r="L14" i="6"/>
  <c r="R14" i="6" s="1"/>
  <c r="V14" i="6" s="1"/>
  <c r="K14" i="6"/>
  <c r="N13" i="6"/>
  <c r="U13" i="6" s="1"/>
  <c r="M13" i="6"/>
  <c r="L13" i="6"/>
  <c r="R13" i="6"/>
  <c r="V13" i="6" s="1"/>
  <c r="K13" i="6"/>
  <c r="N12" i="6"/>
  <c r="U12" i="6" s="1"/>
  <c r="M12" i="6"/>
  <c r="L12" i="6"/>
  <c r="R12" i="6" s="1"/>
  <c r="V12" i="6" s="1"/>
  <c r="K12" i="6"/>
  <c r="N11" i="6"/>
  <c r="U11" i="6" s="1"/>
  <c r="M11" i="6"/>
  <c r="L11" i="6"/>
  <c r="R11" i="6"/>
  <c r="V11" i="6" s="1"/>
  <c r="K11" i="6"/>
  <c r="N10" i="6"/>
  <c r="U10" i="6"/>
  <c r="M10" i="6"/>
  <c r="L10" i="6"/>
  <c r="R10" i="6" s="1"/>
  <c r="V10" i="6"/>
  <c r="K10" i="6"/>
  <c r="V9" i="7"/>
  <c r="W10" i="7"/>
  <c r="V11" i="7"/>
  <c r="W11" i="7"/>
  <c r="V12" i="7"/>
  <c r="W12" i="7"/>
  <c r="V14" i="7"/>
  <c r="W14" i="7"/>
  <c r="V15" i="7"/>
  <c r="W15" i="7"/>
  <c r="V16" i="7"/>
  <c r="W16" i="7"/>
  <c r="V18" i="7"/>
  <c r="W18" i="7"/>
  <c r="V20" i="7"/>
  <c r="V22" i="7"/>
  <c r="W22" i="7"/>
  <c r="V24" i="7"/>
  <c r="W24" i="7"/>
  <c r="V25" i="7"/>
  <c r="V26" i="7"/>
  <c r="W26" i="7"/>
  <c r="V28" i="7"/>
  <c r="V29" i="7"/>
  <c r="V30" i="7"/>
  <c r="W30" i="7"/>
  <c r="V32" i="7"/>
  <c r="W32" i="7"/>
  <c r="V33" i="7"/>
  <c r="W33" i="7"/>
  <c r="V34" i="7"/>
  <c r="W34" i="7"/>
  <c r="V36" i="7"/>
  <c r="W36" i="7"/>
  <c r="V37" i="7"/>
  <c r="V38" i="7"/>
  <c r="W38" i="7"/>
  <c r="V40" i="7"/>
  <c r="W40" i="7"/>
  <c r="V41" i="7"/>
  <c r="V42" i="7"/>
  <c r="W42" i="7"/>
  <c r="V44" i="7"/>
  <c r="W44" i="7"/>
  <c r="V45" i="7"/>
  <c r="W45" i="7"/>
  <c r="V46" i="7"/>
  <c r="W46" i="7"/>
  <c r="V48" i="7"/>
  <c r="W48" i="7"/>
  <c r="V49" i="7"/>
  <c r="V50" i="7"/>
  <c r="W50" i="7"/>
  <c r="V52" i="7"/>
  <c r="V54" i="7"/>
  <c r="W54" i="7"/>
  <c r="V56" i="7"/>
  <c r="W56" i="7"/>
  <c r="V58" i="7"/>
  <c r="W58" i="7"/>
  <c r="V62" i="7"/>
  <c r="W62" i="7"/>
  <c r="V64" i="7"/>
  <c r="W64" i="7"/>
  <c r="V65" i="7"/>
  <c r="W65" i="7"/>
  <c r="V66" i="7"/>
  <c r="W66" i="7"/>
  <c r="V68" i="7"/>
  <c r="W68" i="7"/>
  <c r="V69" i="7"/>
  <c r="V70" i="7"/>
  <c r="W70" i="7"/>
  <c r="V72" i="7"/>
  <c r="W72" i="7"/>
  <c r="V74" i="7"/>
  <c r="W74" i="7"/>
  <c r="V76" i="7"/>
  <c r="W76" i="7"/>
  <c r="V77" i="7"/>
  <c r="W77" i="7"/>
  <c r="V79" i="7"/>
  <c r="W79" i="7"/>
  <c r="V80" i="7"/>
  <c r="W80" i="7"/>
  <c r="V81" i="7"/>
  <c r="W81" i="7"/>
  <c r="V82" i="7"/>
  <c r="W82" i="7"/>
  <c r="V83" i="7"/>
  <c r="V87" i="7"/>
  <c r="W87" i="7"/>
  <c r="V7" i="7"/>
  <c r="W7" i="7"/>
  <c r="V8" i="7"/>
  <c r="W8" i="7"/>
  <c r="Q11" i="6"/>
  <c r="S11" i="6" s="1"/>
  <c r="T11" i="6"/>
  <c r="Q12" i="6"/>
  <c r="T12" i="6" s="1"/>
  <c r="Q13" i="6"/>
  <c r="T13" i="6" s="1"/>
  <c r="Q14" i="6"/>
  <c r="T14" i="6" s="1"/>
  <c r="Q15" i="6"/>
  <c r="T15" i="6" s="1"/>
  <c r="Q16" i="6"/>
  <c r="T16" i="6" s="1"/>
  <c r="Q17" i="6"/>
  <c r="T17" i="6" s="1"/>
  <c r="Q18" i="6"/>
  <c r="T18" i="6" s="1"/>
  <c r="Q19" i="6"/>
  <c r="T19" i="6" s="1"/>
  <c r="Q20" i="6"/>
  <c r="T20" i="6" s="1"/>
  <c r="Q21" i="6"/>
  <c r="T21" i="6" s="1"/>
  <c r="Q22" i="6"/>
  <c r="T22" i="6" s="1"/>
  <c r="Q23" i="6"/>
  <c r="T23" i="6"/>
  <c r="Q24" i="6"/>
  <c r="T24" i="6" s="1"/>
  <c r="Q25" i="6"/>
  <c r="T25" i="6" s="1"/>
  <c r="Q26" i="6"/>
  <c r="T26" i="6" s="1"/>
  <c r="Q27" i="6"/>
  <c r="S27" i="6" s="1"/>
  <c r="T27" i="6"/>
  <c r="Q28" i="6"/>
  <c r="T28" i="6" s="1"/>
  <c r="Q29" i="6"/>
  <c r="T29" i="6" s="1"/>
  <c r="Q30" i="6"/>
  <c r="T30" i="6" s="1"/>
  <c r="Q31" i="6"/>
  <c r="S31" i="6" s="1"/>
  <c r="Q32" i="6"/>
  <c r="T32" i="6" s="1"/>
  <c r="Q33" i="6"/>
  <c r="T33" i="6" s="1"/>
  <c r="Q34" i="6"/>
  <c r="T34" i="6" s="1"/>
  <c r="Q35" i="6"/>
  <c r="T35" i="6" s="1"/>
  <c r="Q36" i="6"/>
  <c r="T36" i="6" s="1"/>
  <c r="Q37" i="6"/>
  <c r="T37" i="6" s="1"/>
  <c r="Q38" i="6"/>
  <c r="T38" i="6" s="1"/>
  <c r="Q39" i="6"/>
  <c r="T39" i="6"/>
  <c r="Q40" i="6"/>
  <c r="T40" i="6" s="1"/>
  <c r="Q41" i="6"/>
  <c r="T41" i="6" s="1"/>
  <c r="Q42" i="6"/>
  <c r="T42" i="6" s="1"/>
  <c r="Q43" i="6"/>
  <c r="S43" i="6" s="1"/>
  <c r="T43" i="6"/>
  <c r="Q44" i="6"/>
  <c r="T44" i="6" s="1"/>
  <c r="Q45" i="6"/>
  <c r="T45" i="6" s="1"/>
  <c r="Q46" i="6"/>
  <c r="T46" i="6" s="1"/>
  <c r="Q47" i="6"/>
  <c r="T47" i="6" s="1"/>
  <c r="Q48" i="6"/>
  <c r="T48" i="6" s="1"/>
  <c r="Q49" i="6"/>
  <c r="T49" i="6" s="1"/>
  <c r="Q50" i="6"/>
  <c r="T50" i="6" s="1"/>
  <c r="Q51" i="6"/>
  <c r="T51" i="6" s="1"/>
  <c r="Q52" i="6"/>
  <c r="T52" i="6" s="1"/>
  <c r="Q53" i="6"/>
  <c r="T53" i="6" s="1"/>
  <c r="Q54" i="6"/>
  <c r="T54" i="6" s="1"/>
  <c r="Q55" i="6"/>
  <c r="T55" i="6"/>
  <c r="Q56" i="6"/>
  <c r="T56" i="6" s="1"/>
  <c r="Q57" i="6"/>
  <c r="T57" i="6" s="1"/>
  <c r="Q58" i="6"/>
  <c r="T58" i="6" s="1"/>
  <c r="Q59" i="6"/>
  <c r="S59" i="6" s="1"/>
  <c r="T59" i="6"/>
  <c r="Q60" i="6"/>
  <c r="T60" i="6" s="1"/>
  <c r="Q61" i="6"/>
  <c r="T61" i="6" s="1"/>
  <c r="Q62" i="6"/>
  <c r="T62" i="6"/>
  <c r="Q63" i="6"/>
  <c r="T63" i="6" s="1"/>
  <c r="Q64" i="6"/>
  <c r="S64" i="6" s="1"/>
  <c r="T64" i="6"/>
  <c r="Q65" i="6"/>
  <c r="T65" i="6" s="1"/>
  <c r="Q66" i="6"/>
  <c r="T66" i="6"/>
  <c r="Q67" i="6"/>
  <c r="T67" i="6" s="1"/>
  <c r="Q68" i="6"/>
  <c r="T68" i="6"/>
  <c r="Q69" i="6"/>
  <c r="T69" i="6" s="1"/>
  <c r="Q70" i="6"/>
  <c r="T70" i="6"/>
  <c r="Q71" i="6"/>
  <c r="T71" i="6" s="1"/>
  <c r="Q72" i="6"/>
  <c r="S72" i="6" s="1"/>
  <c r="T72" i="6"/>
  <c r="Q73" i="6"/>
  <c r="T73" i="6" s="1"/>
  <c r="Q74" i="6"/>
  <c r="S74" i="6" s="1"/>
  <c r="T74" i="6"/>
  <c r="Q75" i="6"/>
  <c r="T75" i="6" s="1"/>
  <c r="Q76" i="6"/>
  <c r="T76" i="6"/>
  <c r="Q77" i="6"/>
  <c r="T77" i="6" s="1"/>
  <c r="Q78" i="6"/>
  <c r="T78" i="6"/>
  <c r="Q79" i="6"/>
  <c r="T79" i="6" s="1"/>
  <c r="Q80" i="6"/>
  <c r="S80" i="6" s="1"/>
  <c r="T80" i="6"/>
  <c r="Q81" i="6"/>
  <c r="T81" i="6" s="1"/>
  <c r="Q82" i="6"/>
  <c r="T82" i="6"/>
  <c r="Q83" i="6"/>
  <c r="T83" i="6" s="1"/>
  <c r="Q84" i="6"/>
  <c r="T84" i="6"/>
  <c r="Q85" i="6"/>
  <c r="T85" i="6" s="1"/>
  <c r="Q86" i="6"/>
  <c r="T86" i="6"/>
  <c r="Q87" i="6"/>
  <c r="T87" i="6" s="1"/>
  <c r="Q88" i="6"/>
  <c r="S88" i="6" s="1"/>
  <c r="T88" i="6"/>
  <c r="Q89" i="6"/>
  <c r="T89" i="6" s="1"/>
  <c r="Q90" i="6"/>
  <c r="S90" i="6" s="1"/>
  <c r="T90" i="6"/>
  <c r="Q91" i="6"/>
  <c r="T91" i="6" s="1"/>
  <c r="Q92" i="6"/>
  <c r="T92" i="6"/>
  <c r="Q93" i="6"/>
  <c r="T93" i="6" s="1"/>
  <c r="Q94" i="6"/>
  <c r="T94" i="6"/>
  <c r="Q95" i="6"/>
  <c r="T95" i="6" s="1"/>
  <c r="Q96" i="6"/>
  <c r="S96" i="6" s="1"/>
  <c r="T96" i="6"/>
  <c r="Q97" i="6"/>
  <c r="T97" i="6" s="1"/>
  <c r="Q98" i="6"/>
  <c r="T98" i="6"/>
  <c r="Q99" i="6"/>
  <c r="T99" i="6" s="1"/>
  <c r="Q100" i="6"/>
  <c r="T100" i="6"/>
  <c r="Q101" i="6"/>
  <c r="T101" i="6" s="1"/>
  <c r="Q102" i="6"/>
  <c r="T102" i="6"/>
  <c r="Q103" i="6"/>
  <c r="T103" i="6" s="1"/>
  <c r="Q104" i="6"/>
  <c r="S104" i="6" s="1"/>
  <c r="T104" i="6"/>
  <c r="Q105" i="6"/>
  <c r="T105" i="6" s="1"/>
  <c r="Q106" i="6"/>
  <c r="S106" i="6" s="1"/>
  <c r="T106" i="6"/>
  <c r="Q107" i="6"/>
  <c r="T107" i="6" s="1"/>
  <c r="Q108" i="6"/>
  <c r="T108" i="6"/>
  <c r="Q109" i="6"/>
  <c r="T109" i="6" s="1"/>
  <c r="Q10" i="6"/>
  <c r="T10" i="6"/>
  <c r="Y85" i="7"/>
  <c r="Y84" i="7"/>
  <c r="Y83" i="7"/>
  <c r="Y82" i="7"/>
  <c r="Y81" i="7"/>
  <c r="Y80" i="7"/>
  <c r="Y77" i="7"/>
  <c r="Y76" i="7"/>
  <c r="Y74" i="7"/>
  <c r="Y73" i="7"/>
  <c r="Y70" i="7"/>
  <c r="Y68" i="7"/>
  <c r="Y66" i="7"/>
  <c r="Y65" i="7"/>
  <c r="Y64" i="7"/>
  <c r="Y62" i="7"/>
  <c r="Y61" i="7"/>
  <c r="Y60" i="7"/>
  <c r="Y58" i="7"/>
  <c r="Y56" i="7"/>
  <c r="Y54" i="7"/>
  <c r="Y53" i="7"/>
  <c r="Y52" i="7"/>
  <c r="Y50" i="7"/>
  <c r="Y49" i="7"/>
  <c r="Y48" i="7"/>
  <c r="Y45" i="7"/>
  <c r="Y44" i="7"/>
  <c r="Y42" i="7"/>
  <c r="Y41" i="7"/>
  <c r="Y40" i="7"/>
  <c r="Y38" i="7"/>
  <c r="Y37" i="7"/>
  <c r="Y36" i="7"/>
  <c r="Y33" i="7"/>
  <c r="Y32" i="7"/>
  <c r="Y30" i="7"/>
  <c r="Y29" i="7"/>
  <c r="Y28" i="7"/>
  <c r="Y26" i="7"/>
  <c r="Y24" i="7"/>
  <c r="Y22" i="7"/>
  <c r="Y21" i="7"/>
  <c r="Y20" i="7"/>
  <c r="Y18" i="7"/>
  <c r="Y16" i="7"/>
  <c r="Y15" i="7"/>
  <c r="Y12" i="7"/>
  <c r="Y11" i="7"/>
  <c r="Y9" i="7"/>
  <c r="Y8" i="7"/>
  <c r="Y7" i="7"/>
  <c r="R108" i="6"/>
  <c r="V108" i="6" s="1"/>
  <c r="R107" i="6"/>
  <c r="V107" i="6"/>
  <c r="R106" i="6"/>
  <c r="V106" i="6" s="1"/>
  <c r="R105" i="6"/>
  <c r="V105" i="6"/>
  <c r="R104" i="6"/>
  <c r="V104" i="6" s="1"/>
  <c r="R102" i="6"/>
  <c r="V102" i="6" s="1"/>
  <c r="R101" i="6"/>
  <c r="V101" i="6"/>
  <c r="R100" i="6"/>
  <c r="V100" i="6" s="1"/>
  <c r="R99" i="6"/>
  <c r="V99" i="6"/>
  <c r="R98" i="6"/>
  <c r="V98" i="6" s="1"/>
  <c r="R97" i="6"/>
  <c r="V97" i="6"/>
  <c r="R96" i="6"/>
  <c r="V96" i="6" s="1"/>
  <c r="R94" i="6"/>
  <c r="V94" i="6" s="1"/>
  <c r="R92" i="6"/>
  <c r="V92" i="6" s="1"/>
  <c r="R91" i="6"/>
  <c r="V91" i="6"/>
  <c r="R90" i="6"/>
  <c r="V90" i="6" s="1"/>
  <c r="R89" i="6"/>
  <c r="V89" i="6"/>
  <c r="R88" i="6"/>
  <c r="V88" i="6" s="1"/>
  <c r="R86" i="6"/>
  <c r="V86" i="6" s="1"/>
  <c r="R85" i="6"/>
  <c r="V85" i="6"/>
  <c r="R84" i="6"/>
  <c r="V84" i="6" s="1"/>
  <c r="R83" i="6"/>
  <c r="V83" i="6"/>
  <c r="R82" i="6"/>
  <c r="V82" i="6" s="1"/>
  <c r="R81" i="6"/>
  <c r="V81" i="6"/>
  <c r="R80" i="6"/>
  <c r="V80" i="6" s="1"/>
  <c r="R78" i="6"/>
  <c r="V78" i="6" s="1"/>
  <c r="R76" i="6"/>
  <c r="V76" i="6" s="1"/>
  <c r="R75" i="6"/>
  <c r="V75" i="6"/>
  <c r="R74" i="6"/>
  <c r="V74" i="6" s="1"/>
  <c r="R73" i="6"/>
  <c r="V73" i="6"/>
  <c r="R72" i="6"/>
  <c r="V72" i="6" s="1"/>
  <c r="R70" i="6"/>
  <c r="V70" i="6" s="1"/>
  <c r="R69" i="6"/>
  <c r="V69" i="6"/>
  <c r="R68" i="6"/>
  <c r="V68" i="6" s="1"/>
  <c r="R67" i="6"/>
  <c r="V67" i="6"/>
  <c r="R66" i="6"/>
  <c r="V66" i="6" s="1"/>
  <c r="R65" i="6"/>
  <c r="V65" i="6"/>
  <c r="R64" i="6"/>
  <c r="V64" i="6" s="1"/>
  <c r="R62" i="6"/>
  <c r="V62" i="6" s="1"/>
  <c r="R60" i="6"/>
  <c r="V60" i="6" s="1"/>
  <c r="R59" i="6"/>
  <c r="V59" i="6"/>
  <c r="R58" i="6"/>
  <c r="V58" i="6" s="1"/>
  <c r="R57" i="6"/>
  <c r="V57" i="6"/>
  <c r="R56" i="6"/>
  <c r="V56" i="6" s="1"/>
  <c r="R55" i="6"/>
  <c r="V55" i="6"/>
  <c r="R54" i="6"/>
  <c r="V54" i="6" s="1"/>
  <c r="R53" i="6"/>
  <c r="V53" i="6"/>
  <c r="R52" i="6"/>
  <c r="V52" i="6" s="1"/>
  <c r="R50" i="6"/>
  <c r="V50" i="6" s="1"/>
  <c r="R49" i="6"/>
  <c r="V49" i="6"/>
  <c r="R48" i="6"/>
  <c r="V48" i="6" s="1"/>
  <c r="R47" i="6"/>
  <c r="V47" i="6"/>
  <c r="R46" i="6"/>
  <c r="V46" i="6" s="1"/>
  <c r="R44" i="6"/>
  <c r="V44" i="6" s="1"/>
  <c r="R42" i="6"/>
  <c r="V42" i="6" s="1"/>
  <c r="R41" i="6"/>
  <c r="V41" i="6"/>
  <c r="R40" i="6"/>
  <c r="V40" i="6" s="1"/>
  <c r="R38" i="6"/>
  <c r="V38" i="6" s="1"/>
  <c r="R36" i="6"/>
  <c r="V36" i="6" s="1"/>
  <c r="R34" i="6"/>
  <c r="V34" i="6" s="1"/>
  <c r="R33" i="6"/>
  <c r="V33" i="6"/>
  <c r="R32" i="6"/>
  <c r="V32" i="6" s="1"/>
  <c r="R30" i="6"/>
  <c r="V30" i="6" s="1"/>
  <c r="R29" i="6"/>
  <c r="V29" i="6"/>
  <c r="R28" i="6"/>
  <c r="V28" i="6" s="1"/>
  <c r="R27" i="6"/>
  <c r="V27" i="6"/>
  <c r="R26" i="6"/>
  <c r="V26" i="6" s="1"/>
  <c r="R25" i="6"/>
  <c r="V25" i="6"/>
  <c r="R24" i="6"/>
  <c r="V24" i="6" s="1"/>
  <c r="R22" i="6"/>
  <c r="V22" i="6" s="1"/>
  <c r="R21" i="6"/>
  <c r="V21" i="6"/>
  <c r="R20" i="6"/>
  <c r="V20" i="6" s="1"/>
  <c r="S10" i="6"/>
  <c r="S108" i="6"/>
  <c r="S102" i="6"/>
  <c r="S100" i="6"/>
  <c r="S98" i="6"/>
  <c r="S94" i="6"/>
  <c r="S92" i="6"/>
  <c r="S86" i="6"/>
  <c r="S84" i="6"/>
  <c r="S82" i="6"/>
  <c r="S78" i="6"/>
  <c r="S76" i="6"/>
  <c r="S70" i="6"/>
  <c r="S68" i="6"/>
  <c r="S66" i="6"/>
  <c r="S62" i="6"/>
  <c r="S60" i="6"/>
  <c r="S58" i="6"/>
  <c r="S54" i="6"/>
  <c r="S52" i="6"/>
  <c r="S48" i="6"/>
  <c r="S46" i="6"/>
  <c r="S44" i="6"/>
  <c r="S42" i="6"/>
  <c r="S36" i="6"/>
  <c r="S32" i="6"/>
  <c r="S30" i="6"/>
  <c r="S28" i="6"/>
  <c r="S26" i="6"/>
  <c r="S22" i="6"/>
  <c r="S20" i="6"/>
  <c r="S16" i="6"/>
  <c r="S14" i="6"/>
  <c r="S12" i="6"/>
  <c r="S13" i="6"/>
  <c r="S17" i="6"/>
  <c r="S19" i="6"/>
  <c r="S23" i="6"/>
  <c r="S25" i="6"/>
  <c r="S29" i="6"/>
  <c r="S33" i="6"/>
  <c r="S35" i="6"/>
  <c r="S39" i="6"/>
  <c r="S41" i="6"/>
  <c r="S45" i="6"/>
  <c r="S49" i="6"/>
  <c r="S51" i="6"/>
  <c r="S55" i="6"/>
  <c r="S57" i="6"/>
  <c r="S61" i="6"/>
  <c r="S65" i="6"/>
  <c r="S67" i="6"/>
  <c r="S69" i="6"/>
  <c r="S71" i="6"/>
  <c r="S73" i="6"/>
  <c r="S77" i="6"/>
  <c r="S81" i="6"/>
  <c r="S83" i="6"/>
  <c r="S85" i="6"/>
  <c r="S87" i="6"/>
  <c r="S89" i="6"/>
  <c r="S93" i="6"/>
  <c r="S97" i="6"/>
  <c r="S99" i="6"/>
  <c r="S101" i="6"/>
  <c r="S103" i="6"/>
  <c r="S105" i="6"/>
  <c r="S109" i="6"/>
  <c r="N109" i="6"/>
  <c r="U109" i="6"/>
  <c r="U20" i="8" l="1"/>
  <c r="V20" i="8"/>
  <c r="Z20" i="8" s="1"/>
  <c r="U50" i="8"/>
  <c r="V50" i="8"/>
  <c r="Z50" i="8" s="1"/>
  <c r="S18" i="6"/>
  <c r="S34" i="6"/>
  <c r="S50" i="6"/>
  <c r="T31" i="6"/>
  <c r="W71" i="8"/>
  <c r="W7" i="8"/>
  <c r="X7" i="8"/>
  <c r="U13" i="8"/>
  <c r="V13" i="8"/>
  <c r="Z13" i="8" s="1"/>
  <c r="U100" i="8"/>
  <c r="V100" i="8"/>
  <c r="Z100" i="8" s="1"/>
  <c r="R106" i="8"/>
  <c r="Y106" i="8" s="1"/>
  <c r="Q106" i="8"/>
  <c r="U13" i="7"/>
  <c r="Y13" i="7" s="1"/>
  <c r="T13" i="7"/>
  <c r="U63" i="7"/>
  <c r="Y63" i="7" s="1"/>
  <c r="T63" i="7"/>
  <c r="W39" i="8"/>
  <c r="X39" i="8"/>
  <c r="W55" i="8"/>
  <c r="X55" i="8"/>
  <c r="X81" i="8"/>
  <c r="W81" i="8"/>
  <c r="U85" i="8"/>
  <c r="V85" i="8"/>
  <c r="Z85" i="8" s="1"/>
  <c r="S79" i="6"/>
  <c r="S15" i="6"/>
  <c r="S38" i="6"/>
  <c r="X16" i="8"/>
  <c r="U86" i="7"/>
  <c r="Y86" i="7" s="1"/>
  <c r="T86" i="7"/>
  <c r="W58" i="8"/>
  <c r="X58" i="8"/>
  <c r="S47" i="6"/>
  <c r="S24" i="6"/>
  <c r="S40" i="6"/>
  <c r="S56" i="6"/>
  <c r="V85" i="7"/>
  <c r="V60" i="7"/>
  <c r="U29" i="8"/>
  <c r="V29" i="8"/>
  <c r="Z29" i="8" s="1"/>
  <c r="U76" i="8"/>
  <c r="U93" i="8"/>
  <c r="V93" i="8"/>
  <c r="Z93" i="8" s="1"/>
  <c r="T43" i="7"/>
  <c r="U43" i="7"/>
  <c r="Y43" i="7" s="1"/>
  <c r="X73" i="8"/>
  <c r="W73" i="8"/>
  <c r="W99" i="8"/>
  <c r="X99" i="8"/>
  <c r="S95" i="6"/>
  <c r="S63" i="6"/>
  <c r="V61" i="7"/>
  <c r="S107" i="6"/>
  <c r="S91" i="6"/>
  <c r="S75" i="6"/>
  <c r="V84" i="7"/>
  <c r="Q42" i="8"/>
  <c r="R28" i="8"/>
  <c r="Y28" i="8" s="1"/>
  <c r="U32" i="8"/>
  <c r="V32" i="8"/>
  <c r="Z32" i="8" s="1"/>
  <c r="U44" i="8"/>
  <c r="V44" i="8"/>
  <c r="Z44" i="8" s="1"/>
  <c r="W54" i="8"/>
  <c r="X54" i="8"/>
  <c r="X75" i="8"/>
  <c r="W75" i="8"/>
  <c r="X87" i="8"/>
  <c r="W87" i="8"/>
  <c r="U92" i="8"/>
  <c r="U23" i="7"/>
  <c r="Y23" i="7" s="1"/>
  <c r="T23" i="7"/>
  <c r="T75" i="7"/>
  <c r="U75" i="7"/>
  <c r="Y75" i="7" s="1"/>
  <c r="W59" i="8"/>
  <c r="X59" i="8"/>
  <c r="U66" i="8"/>
  <c r="V66" i="8"/>
  <c r="Z66" i="8" s="1"/>
  <c r="X95" i="8"/>
  <c r="W95" i="8"/>
  <c r="U31" i="7"/>
  <c r="Y31" i="7" s="1"/>
  <c r="T31" i="7"/>
  <c r="U55" i="7"/>
  <c r="Y55" i="7" s="1"/>
  <c r="T55" i="7"/>
  <c r="W51" i="8"/>
  <c r="X51" i="8"/>
  <c r="W84" i="8"/>
  <c r="X84" i="8"/>
  <c r="T17" i="7"/>
  <c r="W103" i="8"/>
  <c r="V81" i="8"/>
  <c r="Z81" i="8" s="1"/>
  <c r="W19" i="8"/>
  <c r="X19" i="8"/>
  <c r="S53" i="6"/>
  <c r="S37" i="6"/>
  <c r="S21" i="6"/>
  <c r="V73" i="7"/>
  <c r="V57" i="7"/>
  <c r="W23" i="8"/>
  <c r="X23" i="8"/>
  <c r="U40" i="8"/>
  <c r="V40" i="8"/>
  <c r="Z40" i="8" s="1"/>
  <c r="W43" i="8"/>
  <c r="X43" i="8"/>
  <c r="R58" i="8"/>
  <c r="Y58" i="8" s="1"/>
  <c r="Q58" i="8"/>
  <c r="U57" i="7"/>
  <c r="Y57" i="7" s="1"/>
  <c r="V12" i="8"/>
  <c r="Z12" i="8" s="1"/>
  <c r="U15" i="8"/>
  <c r="U31" i="8"/>
  <c r="U45" i="8"/>
  <c r="V45" i="8"/>
  <c r="Z45" i="8" s="1"/>
  <c r="U49" i="8"/>
  <c r="U61" i="8"/>
  <c r="V61" i="8"/>
  <c r="Z61" i="8" s="1"/>
  <c r="T21" i="7"/>
  <c r="T53" i="7"/>
  <c r="T19" i="7"/>
  <c r="U19" i="7"/>
  <c r="Y19" i="7" s="1"/>
  <c r="T51" i="7"/>
  <c r="U51" i="7"/>
  <c r="Y51" i="7" s="1"/>
  <c r="U74" i="8"/>
  <c r="V74" i="8"/>
  <c r="Z74" i="8" s="1"/>
  <c r="U39" i="7"/>
  <c r="Y39" i="7" s="1"/>
  <c r="T39" i="7"/>
  <c r="U71" i="7"/>
  <c r="Y71" i="7" s="1"/>
  <c r="T71" i="7"/>
  <c r="U79" i="7"/>
  <c r="Y79" i="7" s="1"/>
  <c r="Q13" i="8"/>
  <c r="U53" i="8"/>
  <c r="V53" i="8"/>
  <c r="Z53" i="8" s="1"/>
  <c r="U69" i="8"/>
  <c r="V69" i="8"/>
  <c r="Z69" i="8" s="1"/>
  <c r="U14" i="7"/>
  <c r="Y14" i="7" s="1"/>
  <c r="T27" i="7"/>
  <c r="U27" i="7"/>
  <c r="Y27" i="7" s="1"/>
  <c r="T59" i="7"/>
  <c r="U59" i="7"/>
  <c r="Y59" i="7" s="1"/>
  <c r="U87" i="7"/>
  <c r="Y87" i="7" s="1"/>
  <c r="U21" i="8"/>
  <c r="V21" i="8"/>
  <c r="Z21" i="8" s="1"/>
  <c r="U37" i="8"/>
  <c r="V37" i="8"/>
  <c r="Z37" i="8" s="1"/>
  <c r="U47" i="7"/>
  <c r="Y47" i="7" s="1"/>
  <c r="T47" i="7"/>
  <c r="T35" i="7"/>
  <c r="U35" i="7"/>
  <c r="Y35" i="7" s="1"/>
  <c r="T67" i="7"/>
  <c r="U67" i="7"/>
  <c r="Y67" i="7" s="1"/>
  <c r="U78" i="7"/>
  <c r="Y78" i="7" s="1"/>
  <c r="T78" i="7"/>
  <c r="W67" i="7" l="1"/>
  <c r="V67" i="7"/>
  <c r="X21" i="8"/>
  <c r="W21" i="8"/>
  <c r="X69" i="8"/>
  <c r="W69" i="8"/>
  <c r="W21" i="7"/>
  <c r="V21" i="7"/>
  <c r="W55" i="7"/>
  <c r="V55" i="7"/>
  <c r="W32" i="8"/>
  <c r="X32" i="8"/>
  <c r="X93" i="8"/>
  <c r="W93" i="8"/>
  <c r="W35" i="7"/>
  <c r="V35" i="7"/>
  <c r="W53" i="8"/>
  <c r="X53" i="8"/>
  <c r="W74" i="8"/>
  <c r="X74" i="8"/>
  <c r="W61" i="8"/>
  <c r="X61" i="8"/>
  <c r="W31" i="7"/>
  <c r="V31" i="7"/>
  <c r="W76" i="8"/>
  <c r="X76" i="8"/>
  <c r="W100" i="8"/>
  <c r="X100" i="8"/>
  <c r="W47" i="7"/>
  <c r="V47" i="7"/>
  <c r="W59" i="7"/>
  <c r="V59" i="7"/>
  <c r="W49" i="8"/>
  <c r="X49" i="8"/>
  <c r="W17" i="7"/>
  <c r="V17" i="7"/>
  <c r="W75" i="7"/>
  <c r="V75" i="7"/>
  <c r="W63" i="7"/>
  <c r="V63" i="7"/>
  <c r="W51" i="7"/>
  <c r="V51" i="7"/>
  <c r="W23" i="7"/>
  <c r="V23" i="7"/>
  <c r="X29" i="8"/>
  <c r="W29" i="8"/>
  <c r="X85" i="8"/>
  <c r="W85" i="8"/>
  <c r="W13" i="8"/>
  <c r="X13" i="8"/>
  <c r="V78" i="7"/>
  <c r="W78" i="7"/>
  <c r="W27" i="7"/>
  <c r="V27" i="7"/>
  <c r="W71" i="7"/>
  <c r="V71" i="7"/>
  <c r="W45" i="8"/>
  <c r="X45" i="8"/>
  <c r="V86" i="7"/>
  <c r="W86" i="7"/>
  <c r="W13" i="7"/>
  <c r="V13" i="7"/>
  <c r="W50" i="8"/>
  <c r="X50" i="8"/>
  <c r="X37" i="8"/>
  <c r="W37" i="8"/>
  <c r="W19" i="7"/>
  <c r="V19" i="7"/>
  <c r="W31" i="8"/>
  <c r="X31" i="8"/>
  <c r="W92" i="8"/>
  <c r="X92" i="8"/>
  <c r="W44" i="8"/>
  <c r="X44" i="8"/>
  <c r="W39" i="7"/>
  <c r="V39" i="7"/>
  <c r="W53" i="7"/>
  <c r="V53" i="7"/>
  <c r="W15" i="8"/>
  <c r="X15" i="8"/>
  <c r="W40" i="8"/>
  <c r="X40" i="8"/>
  <c r="W66" i="8"/>
  <c r="X66" i="8"/>
  <c r="W43" i="7"/>
  <c r="V43" i="7"/>
  <c r="W20" i="8"/>
  <c r="X20" i="8"/>
</calcChain>
</file>

<file path=xl/sharedStrings.xml><?xml version="1.0" encoding="utf-8"?>
<sst xmlns="http://schemas.openxmlformats.org/spreadsheetml/2006/main" count="4254" uniqueCount="1132">
  <si>
    <t>Description</t>
  </si>
  <si>
    <t>Salaries</t>
  </si>
  <si>
    <t>Equipment Lease Payments</t>
  </si>
  <si>
    <t>Bank Charges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</si>
  <si>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</si>
  <si>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</si>
  <si>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</si>
  <si>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</si>
  <si>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</si>
  <si>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</si>
  <si>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</si>
  <si>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</si>
  <si>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</si>
  <si>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</si>
  <si>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</si>
  <si>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</si>
  <si>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</si>
  <si>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</si>
  <si>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</si>
  <si>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</si>
  <si>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</si>
  <si>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</si>
  <si>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</si>
  <si>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General Expenses</t>
  </si>
  <si>
    <t>Postage</t>
  </si>
  <si>
    <t>Conference/Seminar Expenses</t>
  </si>
  <si>
    <t>Grant/Loan Payments</t>
  </si>
  <si>
    <t>Road Fund Licence</t>
  </si>
  <si>
    <t>Hired Staff</t>
  </si>
  <si>
    <t>Premises Repair Contractors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</si>
  <si>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</si>
  <si>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</si>
  <si>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</si>
  <si>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</si>
  <si>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</si>
  <si>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</si>
  <si>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</si>
  <si>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</si>
  <si>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</si>
  <si>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</si>
  <si>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</si>
  <si>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</si>
  <si>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</si>
  <si>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</si>
  <si>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</si>
  <si>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</si>
  <si>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</si>
  <si>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</si>
  <si>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</si>
  <si>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</si>
  <si>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</si>
  <si>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</si>
  <si>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</si>
  <si>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</si>
  <si>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</si>
  <si>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</si>
  <si>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</si>
  <si>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</si>
  <si>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</si>
  <si>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</si>
  <si>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</si>
  <si>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</si>
  <si>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</si>
  <si>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</si>
  <si>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</si>
  <si>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</si>
  <si>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</si>
  <si>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</si>
  <si>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</si>
  <si>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</si>
  <si>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</si>
  <si>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</si>
  <si>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</si>
  <si>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</si>
  <si>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</si>
  <si>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</si>
  <si>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</si>
  <si>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</si>
  <si>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</si>
  <si>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</si>
  <si>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</si>
  <si>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</si>
  <si>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</si>
  <si>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</si>
  <si>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</si>
  <si>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</si>
  <si>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</si>
  <si>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</si>
  <si>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</si>
  <si>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</si>
  <si>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</si>
  <si>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</si>
  <si>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</si>
  <si>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</si>
  <si>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</si>
  <si>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</si>
  <si>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</si>
  <si>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</si>
  <si>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</si>
  <si>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</si>
  <si>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</si>
  <si>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</si>
  <si>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</si>
  <si>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</si>
  <si>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</si>
  <si>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</si>
  <si>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</si>
  <si>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</si>
  <si>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</si>
  <si>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</si>
  <si>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</si>
  <si>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</si>
  <si>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</si>
  <si>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</si>
  <si>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</si>
  <si>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</si>
  <si>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</si>
  <si>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</si>
  <si>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</si>
  <si>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</si>
  <si>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</si>
  <si>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</si>
  <si>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</si>
  <si>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</si>
  <si>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</si>
  <si>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</si>
  <si>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</si>
  <si>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</si>
  <si>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</si>
  <si>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</si>
  <si>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</si>
  <si>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</si>
  <si>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</si>
  <si>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</si>
  <si>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</si>
  <si>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</si>
  <si>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</si>
  <si>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</si>
  <si>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</si>
  <si>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</si>
  <si>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</si>
  <si>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</si>
  <si>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</si>
  <si>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</si>
  <si>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</si>
  <si>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</si>
  <si>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</si>
  <si>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</si>
  <si>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</si>
  <si>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</si>
  <si>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</si>
  <si>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</si>
  <si>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</si>
  <si>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</si>
  <si>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</si>
  <si>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</si>
  <si>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</si>
  <si>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</si>
  <si>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</si>
  <si>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</si>
  <si>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</si>
  <si>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</si>
  <si>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</si>
  <si>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</si>
  <si>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</si>
  <si>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</si>
  <si>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</si>
  <si>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</si>
  <si>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</si>
  <si>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</si>
  <si>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</si>
  <si>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</si>
  <si>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</si>
  <si>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</si>
  <si>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</si>
  <si>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</si>
  <si>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</si>
  <si>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</si>
  <si>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</si>
  <si>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</si>
  <si>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</si>
  <si>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</si>
  <si>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</si>
  <si>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</si>
  <si>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</si>
  <si>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</si>
  <si>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</si>
  <si>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</si>
  <si>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</si>
  <si>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</si>
  <si>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</si>
  <si>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</si>
  <si>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</si>
  <si>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</si>
  <si>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</si>
  <si>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</si>
  <si>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</si>
  <si>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</si>
  <si>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</si>
  <si>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</si>
  <si>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</si>
  <si>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</si>
  <si>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</si>
  <si>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</si>
  <si>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</si>
  <si>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</si>
  <si>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</si>
  <si>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</si>
  <si>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</si>
  <si>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</si>
  <si>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</si>
  <si>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</si>
  <si>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</si>
  <si>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</si>
  <si>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</si>
  <si>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</si>
  <si>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</si>
  <si>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</si>
  <si>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</si>
  <si>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</si>
  <si>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</si>
  <si>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</si>
  <si>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</si>
  <si>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</si>
  <si>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</si>
  <si>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</si>
  <si>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</si>
  <si>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</si>
  <si>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</si>
  <si>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</si>
  <si>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</si>
  <si>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</si>
  <si>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</si>
  <si>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</si>
  <si>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</si>
  <si>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</si>
  <si>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</si>
  <si>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</si>
  <si>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</si>
  <si>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</si>
  <si>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</si>
  <si>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</si>
  <si>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</si>
  <si>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</si>
  <si>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</si>
  <si>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</si>
  <si>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HINCKLEY &amp; BOSWORTH B C</t>
  </si>
  <si>
    <t>CORONA ENERGY RETAIL 4 LTD</t>
  </si>
  <si>
    <t>GARY HOWARD SERVICES</t>
  </si>
  <si>
    <t>F G MOSS &amp; SON</t>
  </si>
  <si>
    <t>LEICESTER CITY COUNCIL</t>
  </si>
  <si>
    <t>BT  PAYMENT SERVICES LTD</t>
  </si>
  <si>
    <t>TALKTALK BUSINESS</t>
  </si>
  <si>
    <t>LLOYDS BUSINESS NETWORKS LTD</t>
  </si>
  <si>
    <t>NORTH WEST LEICS D C</t>
  </si>
  <si>
    <t>THYSSENKRUPP ELEVATOR UK LTD</t>
  </si>
  <si>
    <t>CHARNWOOD BOROUGH COUNCIL</t>
  </si>
  <si>
    <t>SECOM PLC</t>
  </si>
  <si>
    <t>THE OYSTER PARTNERSHIP</t>
  </si>
  <si>
    <t>LODGE TYRE CO LTD</t>
  </si>
  <si>
    <t>CERTAS ENERGY</t>
  </si>
  <si>
    <t>CCS MEDIA LTD</t>
  </si>
  <si>
    <t>D H PLUMBING &amp; HEATING SERVICES</t>
  </si>
  <si>
    <t>Payment Date</t>
  </si>
  <si>
    <t>BEVAN BRITTAN</t>
  </si>
  <si>
    <t>PAUL MITCHELL ASSOCIATES</t>
  </si>
  <si>
    <t>Supplier
Name</t>
  </si>
  <si>
    <t>Net
Value £</t>
  </si>
  <si>
    <t>Service Centre
Narrative</t>
  </si>
  <si>
    <t>Expense Type
Narrative</t>
  </si>
  <si>
    <t>BRITISH GAS BUSINESS</t>
  </si>
  <si>
    <t>DRAINCLEAR (LEICESTER) LTD</t>
  </si>
  <si>
    <t>COMMERCIAL LTD</t>
  </si>
  <si>
    <t>FAUN  ZOELLER (UK) LTD</t>
  </si>
  <si>
    <t>Corporate Management</t>
  </si>
  <si>
    <t>Mechanics Workshop</t>
  </si>
  <si>
    <t>Legal and Admin Section</t>
  </si>
  <si>
    <t>Void Property Repairs</t>
  </si>
  <si>
    <t>Crime and Disorder Partnership</t>
  </si>
  <si>
    <t>Development Control</t>
  </si>
  <si>
    <t>Refuse Collection</t>
  </si>
  <si>
    <t>Information and PR</t>
  </si>
  <si>
    <t>Car Parks</t>
  </si>
  <si>
    <t>Council Tax</t>
  </si>
  <si>
    <t>Senior Management Team</t>
  </si>
  <si>
    <t>Finance</t>
  </si>
  <si>
    <t>Oadby Depot</t>
  </si>
  <si>
    <t>Sports &amp; PA Comm - Working Bud</t>
  </si>
  <si>
    <t>Estates Management</t>
  </si>
  <si>
    <t>General Planned Maintenance</t>
  </si>
  <si>
    <t>General Repairs</t>
  </si>
  <si>
    <t>ICT Section</t>
  </si>
  <si>
    <t>Homelessness</t>
  </si>
  <si>
    <t>Grounds Maintenance Holding Ac</t>
  </si>
  <si>
    <t>Structural Maintenance</t>
  </si>
  <si>
    <t>Stores Control</t>
  </si>
  <si>
    <t>Personnel Section</t>
  </si>
  <si>
    <t>Register of Electors</t>
  </si>
  <si>
    <t>Purchase Ledger Transfer Acc.</t>
  </si>
  <si>
    <t>Cemeteries</t>
  </si>
  <si>
    <t>Street Cleansing</t>
  </si>
  <si>
    <t>Marriott House OlderPersonServ</t>
  </si>
  <si>
    <t>Churchill Clse OlderPersonServ</t>
  </si>
  <si>
    <t>Kings Drive Older Person Serv</t>
  </si>
  <si>
    <t>Churchill Close Flats</t>
  </si>
  <si>
    <t>Council Offices</t>
  </si>
  <si>
    <t>Brocks Hill Country Park</t>
  </si>
  <si>
    <t>Democratic Representation &amp;Mgt</t>
  </si>
  <si>
    <t>Communal Services</t>
  </si>
  <si>
    <t>Telephone holding acc</t>
  </si>
  <si>
    <t>Housing Benefits</t>
  </si>
  <si>
    <t>Postage Holding Account</t>
  </si>
  <si>
    <t>Grants</t>
  </si>
  <si>
    <t>Taxi Licences</t>
  </si>
  <si>
    <t>Building Control Section</t>
  </si>
  <si>
    <t>Emergency CallOut Holding Acc.</t>
  </si>
  <si>
    <t>Computer Software</t>
  </si>
  <si>
    <t>New Equipment</t>
  </si>
  <si>
    <t>Mobile Phones</t>
  </si>
  <si>
    <t>Electrical repairs &amp; maint</t>
  </si>
  <si>
    <t>Equipment Tools &amp; Materials</t>
  </si>
  <si>
    <t>Protective Clothing</t>
  </si>
  <si>
    <t>Change Management</t>
  </si>
  <si>
    <t>Gas</t>
  </si>
  <si>
    <t>Alarms</t>
  </si>
  <si>
    <t>Gas repairs &amp; maint</t>
  </si>
  <si>
    <t>External site repairs &amp; maint</t>
  </si>
  <si>
    <t>Printing &amp; Stationery</t>
  </si>
  <si>
    <t>Emergency Accomodation</t>
  </si>
  <si>
    <t>Other External Fees</t>
  </si>
  <si>
    <t>Journals/Books/Subscriptions</t>
  </si>
  <si>
    <t>Telephone Network Charges</t>
  </si>
  <si>
    <t>Depot - Diesel</t>
  </si>
  <si>
    <t>Supplier Payment</t>
  </si>
  <si>
    <t>Property decoration</t>
  </si>
  <si>
    <t>Water</t>
  </si>
  <si>
    <t>Electricity</t>
  </si>
  <si>
    <t>Vehicle &amp; Plant Repairs</t>
  </si>
  <si>
    <t>Telephone Bills</t>
  </si>
  <si>
    <t>Cyclical (Service Buildings)</t>
  </si>
  <si>
    <t>Joinery</t>
  </si>
  <si>
    <t>Structural repairs &amp; maint</t>
  </si>
  <si>
    <t>External Contractors Fees</t>
  </si>
  <si>
    <t>Legal Fees</t>
  </si>
  <si>
    <t>P&amp;MM LTD</t>
  </si>
  <si>
    <t>Criminal Investigation Bureau</t>
  </si>
  <si>
    <t>LINK CLIMATE SERVICES LTD</t>
  </si>
  <si>
    <t>Decent Homes Missed/Refused</t>
  </si>
  <si>
    <t>Advertising</t>
  </si>
  <si>
    <t>Trees &amp; Plants</t>
  </si>
  <si>
    <t>UKCRBS</t>
  </si>
  <si>
    <t>Shared Services</t>
  </si>
  <si>
    <t>Muslim Burials</t>
  </si>
  <si>
    <t>Tyres</t>
  </si>
  <si>
    <t>Mobile Phone Holding Acco</t>
  </si>
  <si>
    <t>WATER PLUS</t>
  </si>
  <si>
    <t>CLICK TRAVEL LIMITED</t>
  </si>
  <si>
    <t>Pinnacle Cleaning Contract</t>
  </si>
  <si>
    <t>Env Health Admin/Enforcement</t>
  </si>
  <si>
    <t>Systems Administration</t>
  </si>
  <si>
    <t>Fleet Management Holding Code</t>
  </si>
  <si>
    <t>Recycling Wheelie Bins</t>
  </si>
  <si>
    <t>MHR INTERNATIONAL UK LTD</t>
  </si>
  <si>
    <t>REACH PUBLISHING SERVICES LTD</t>
  </si>
  <si>
    <t>QS RECRUITMENT LTD</t>
  </si>
  <si>
    <t>SAM METCALF TREES AND LANDSCAPING</t>
  </si>
  <si>
    <t>AC-ENVIRONMENTAL CONSULTING LTD</t>
  </si>
  <si>
    <t>PA HOUSING</t>
  </si>
  <si>
    <t>GAS ADVISORY SERVICES LTD</t>
  </si>
  <si>
    <t>JAMES ANDREWS RECRUITMENT SOLUTIONS</t>
  </si>
  <si>
    <t>BLABY DISTRICT COUNCIL</t>
  </si>
  <si>
    <t>Service Repair Contract</t>
  </si>
  <si>
    <t>Sports Grounds</t>
  </si>
  <si>
    <t>Domestic Additional Running Co</t>
  </si>
  <si>
    <t>FD15 HSO Faun RCV + Bin Lifts</t>
  </si>
  <si>
    <t>LIBERTY GAS GROUP</t>
  </si>
  <si>
    <t>CIVICA UK LIMITED</t>
  </si>
  <si>
    <t>THORN BAKER LTD</t>
  </si>
  <si>
    <t>VODAFONE - AIR TELECOM</t>
  </si>
  <si>
    <t xml:space="preserve">VENN GROUP </t>
  </si>
  <si>
    <t>Disabled Adaptations</t>
  </si>
  <si>
    <t>Marriott House Flats</t>
  </si>
  <si>
    <t>Belmont House Hostel</t>
  </si>
  <si>
    <t>Economic Development</t>
  </si>
  <si>
    <t>Audit Fees</t>
  </si>
  <si>
    <t>Plumbing repairs &amp; maint</t>
  </si>
  <si>
    <t>Maintenance Contracts</t>
  </si>
  <si>
    <t>Professional Subscriptions</t>
  </si>
  <si>
    <t>Rubbish Collection</t>
  </si>
  <si>
    <t>GRANT THORNTON UK LLP</t>
  </si>
  <si>
    <t>WESTBURY INDUSTRIAL SUPPLIES LTD</t>
  </si>
  <si>
    <t>MORGANS (LOCKSMITHS)</t>
  </si>
  <si>
    <t>INSULATION&amp;ENVIRONMENT SERV LTD</t>
  </si>
  <si>
    <t>Electricity Holding Account</t>
  </si>
  <si>
    <t>Elizabeth Court Flats</t>
  </si>
  <si>
    <t>Garden Waste Collection</t>
  </si>
  <si>
    <t>Asbestos Remedial Works</t>
  </si>
  <si>
    <t>CHAPMANS GARDEN MACHINERY LTD</t>
  </si>
  <si>
    <t>PAGEGROUP</t>
  </si>
  <si>
    <t>PREMIER MOBILITY (UK) LIMITED</t>
  </si>
  <si>
    <t>PN68 RNX Mercedes Benz RCV</t>
  </si>
  <si>
    <t>L&amp; Maint</t>
  </si>
  <si>
    <t>MATTHEWS AND TANNERT LTD</t>
  </si>
  <si>
    <t>KINGS CHAMBERS</t>
  </si>
  <si>
    <t>BACS Returns Control Account</t>
  </si>
  <si>
    <t>Recreation and Leisure</t>
  </si>
  <si>
    <t>DIGRAPH TRANSPORT SUPPLIES LTD</t>
  </si>
  <si>
    <t>HAGS-SMP LIMITED</t>
  </si>
  <si>
    <t>MARTIN LEE &amp; CO SOLICITORS</t>
  </si>
  <si>
    <t>J E MORTEN LTD</t>
  </si>
  <si>
    <t>FD15 HSU Faun RCV + Bin Lifts</t>
  </si>
  <si>
    <t>Central Control System</t>
  </si>
  <si>
    <t>Christmas Lights</t>
  </si>
  <si>
    <t>Speech Call System</t>
  </si>
  <si>
    <t>CAPITA BUSINESS SERVICES LTD</t>
  </si>
  <si>
    <t>FD15 HSX Faun RCV + Bin Lifts</t>
  </si>
  <si>
    <t>WASTEPARTS UK LTD</t>
  </si>
  <si>
    <t>OPENVIEW SECURITY SOLUTIONS LIMITED</t>
  </si>
  <si>
    <t>SOLOPROTECT LTD</t>
  </si>
  <si>
    <t>UK TELEMATICS LTD</t>
  </si>
  <si>
    <t>Rechargeable Works Holding Acc</t>
  </si>
  <si>
    <t>Vehicle Tracking - Unallocated</t>
  </si>
  <si>
    <t>Debtors</t>
  </si>
  <si>
    <t>Payments in Advance</t>
  </si>
  <si>
    <t>FD15 HSV Faun RCV + Bin Lifts</t>
  </si>
  <si>
    <t>OPCC Funding Expenditure</t>
  </si>
  <si>
    <t>Cleaning Materials</t>
  </si>
  <si>
    <t>Local Land Charges</t>
  </si>
  <si>
    <t>FE58 NNT Mercedes Benz RCV</t>
  </si>
  <si>
    <t>Oadby Cemetary Extension</t>
  </si>
  <si>
    <t>EVERYONE ACTIVE</t>
  </si>
  <si>
    <t>P&amp;C ELECTRICAL SERVICES (LEICESTER) LTD</t>
  </si>
  <si>
    <t>VODAFONE LIMITED (CABLE &amp; WIRELESS)</t>
  </si>
  <si>
    <t>C J ENGINEERING SUPPLIES LTD</t>
  </si>
  <si>
    <t>COVID 19 Exp and Inc</t>
  </si>
  <si>
    <t>FD15 HSN Faun RCV + Bin Lifts</t>
  </si>
  <si>
    <t>NEOPOST FINANCE LTD</t>
  </si>
  <si>
    <t>Revenues and Benefits Manager</t>
  </si>
  <si>
    <t>William Peardon Court Flats</t>
  </si>
  <si>
    <t>Allotments</t>
  </si>
  <si>
    <t>Sacks and Bags</t>
  </si>
  <si>
    <t>Non Distributed Costs</t>
  </si>
  <si>
    <t>DOVETAIL UK LTD</t>
  </si>
  <si>
    <t>BROOKSIDE CONSTRUCTION (LEICESTER) LTD</t>
  </si>
  <si>
    <t>Fuel Oil &amp; Grease Recharge</t>
  </si>
  <si>
    <t>Play Are Refurbishment</t>
  </si>
  <si>
    <t>Wigston Fields (The Poplars)</t>
  </si>
  <si>
    <t>CRAEMER UK LIMITED</t>
  </si>
  <si>
    <t>PANORAMIC ASSOCIATES</t>
  </si>
  <si>
    <t>AYLESTONE PARK HOTEL</t>
  </si>
  <si>
    <t>WATERLOGIC GB LTD</t>
  </si>
  <si>
    <t>HYGIENE SOLUTIONS AND SYSTEMS LIMITED</t>
  </si>
  <si>
    <t>HARBOROUGH DISTRICT COUNCIL</t>
  </si>
  <si>
    <t>AM SIGNS LIMITED</t>
  </si>
  <si>
    <t>PROPERTYBAY.CO.UK LTD</t>
  </si>
  <si>
    <t>29 Sep 2020</t>
  </si>
  <si>
    <t>07 Aug 2020</t>
  </si>
  <si>
    <t>02 Jul 2020</t>
  </si>
  <si>
    <t>23 Jul 2020</t>
  </si>
  <si>
    <t>07 Jul 2020</t>
  </si>
  <si>
    <t>30 Jul 2020</t>
  </si>
  <si>
    <t>20 Jul 2020</t>
  </si>
  <si>
    <t>13 Aug 2020</t>
  </si>
  <si>
    <t>09 Jul 2020</t>
  </si>
  <si>
    <t>28 Jul 2020</t>
  </si>
  <si>
    <t>20 Aug 2020</t>
  </si>
  <si>
    <t>05 Aug 2020</t>
  </si>
  <si>
    <t>18 Aug 2020</t>
  </si>
  <si>
    <t>01 Sep 2020</t>
  </si>
  <si>
    <t>11 Aug 2020</t>
  </si>
  <si>
    <t>07 Sep 2020</t>
  </si>
  <si>
    <t>15 Sep 2020</t>
  </si>
  <si>
    <t>03 Sep 2020</t>
  </si>
  <si>
    <t>0000263487</t>
  </si>
  <si>
    <t>0000264769</t>
  </si>
  <si>
    <t>0000264838</t>
  </si>
  <si>
    <t>0000265041</t>
  </si>
  <si>
    <t>0000265114</t>
  </si>
  <si>
    <t>0000265283</t>
  </si>
  <si>
    <t>0000265727</t>
  </si>
  <si>
    <t>0000265781</t>
  </si>
  <si>
    <t>0000265927</t>
  </si>
  <si>
    <t>0000265944</t>
  </si>
  <si>
    <t>0000265946</t>
  </si>
  <si>
    <t>0000265951</t>
  </si>
  <si>
    <t>0000265988</t>
  </si>
  <si>
    <t>0000266005</t>
  </si>
  <si>
    <t>0000266007</t>
  </si>
  <si>
    <t>0000266018</t>
  </si>
  <si>
    <t>0000266039</t>
  </si>
  <si>
    <t>0000266043</t>
  </si>
  <si>
    <t>0000266047</t>
  </si>
  <si>
    <t>0000266049</t>
  </si>
  <si>
    <t>0000266050</t>
  </si>
  <si>
    <t>0000266051</t>
  </si>
  <si>
    <t>0000266052</t>
  </si>
  <si>
    <t>0000266053</t>
  </si>
  <si>
    <t>0000266054</t>
  </si>
  <si>
    <t>0000266055</t>
  </si>
  <si>
    <t>0000266056</t>
  </si>
  <si>
    <t>0000266057</t>
  </si>
  <si>
    <t>0000266058</t>
  </si>
  <si>
    <t>0000266059</t>
  </si>
  <si>
    <t>0000266060</t>
  </si>
  <si>
    <t>0000266065</t>
  </si>
  <si>
    <t>0000266069</t>
  </si>
  <si>
    <t>0000266072</t>
  </si>
  <si>
    <t>0000266076</t>
  </si>
  <si>
    <t>0000266080</t>
  </si>
  <si>
    <t>0000266081</t>
  </si>
  <si>
    <t>0000266082</t>
  </si>
  <si>
    <t>0000266083</t>
  </si>
  <si>
    <t>0000266084</t>
  </si>
  <si>
    <t>0000266087</t>
  </si>
  <si>
    <t>0000266088</t>
  </si>
  <si>
    <t>0000266089</t>
  </si>
  <si>
    <t>0000266090</t>
  </si>
  <si>
    <t>0000266093</t>
  </si>
  <si>
    <t>0000266100</t>
  </si>
  <si>
    <t>0000266110</t>
  </si>
  <si>
    <t>0000266113</t>
  </si>
  <si>
    <t>0000266118</t>
  </si>
  <si>
    <t>0000266119</t>
  </si>
  <si>
    <t>0000266120</t>
  </si>
  <si>
    <t>0000266121</t>
  </si>
  <si>
    <t>0000266122</t>
  </si>
  <si>
    <t>0000266123</t>
  </si>
  <si>
    <t>0000266125</t>
  </si>
  <si>
    <t>0000266128</t>
  </si>
  <si>
    <t>0000266129</t>
  </si>
  <si>
    <t>0000266131</t>
  </si>
  <si>
    <t>0000266132</t>
  </si>
  <si>
    <t>0000266139</t>
  </si>
  <si>
    <t>0000266146</t>
  </si>
  <si>
    <t>0000266147</t>
  </si>
  <si>
    <t>0000266151</t>
  </si>
  <si>
    <t>0000266155</t>
  </si>
  <si>
    <t>0000266159</t>
  </si>
  <si>
    <t>0000266160</t>
  </si>
  <si>
    <t>0000266162</t>
  </si>
  <si>
    <t>0000266167</t>
  </si>
  <si>
    <t>0000266168</t>
  </si>
  <si>
    <t>0000266171</t>
  </si>
  <si>
    <t>0000266175</t>
  </si>
  <si>
    <t>0000266180</t>
  </si>
  <si>
    <t>0000266181</t>
  </si>
  <si>
    <t>0000266186</t>
  </si>
  <si>
    <t>0000266187</t>
  </si>
  <si>
    <t>0000266188</t>
  </si>
  <si>
    <t>0000266189</t>
  </si>
  <si>
    <t>0000266190</t>
  </si>
  <si>
    <t>0000266191</t>
  </si>
  <si>
    <t>0000266193</t>
  </si>
  <si>
    <t>0000266208</t>
  </si>
  <si>
    <t>0000266216</t>
  </si>
  <si>
    <t>0000266217</t>
  </si>
  <si>
    <t>0000266219</t>
  </si>
  <si>
    <t>0000266220</t>
  </si>
  <si>
    <t>0000266223</t>
  </si>
  <si>
    <t>0000266229</t>
  </si>
  <si>
    <t>0000266230</t>
  </si>
  <si>
    <t>0000266235</t>
  </si>
  <si>
    <t>0000266238</t>
  </si>
  <si>
    <t>0000266243</t>
  </si>
  <si>
    <t>0000266244</t>
  </si>
  <si>
    <t>0000266245</t>
  </si>
  <si>
    <t>0000266246</t>
  </si>
  <si>
    <t>0000266248</t>
  </si>
  <si>
    <t>0000266249</t>
  </si>
  <si>
    <t>0000266253</t>
  </si>
  <si>
    <t>0000266254</t>
  </si>
  <si>
    <t>0000266257</t>
  </si>
  <si>
    <t>0000266259</t>
  </si>
  <si>
    <t>0000266280</t>
  </si>
  <si>
    <t>0000266281</t>
  </si>
  <si>
    <t>0000266287</t>
  </si>
  <si>
    <t>0000266289</t>
  </si>
  <si>
    <t>0000266290</t>
  </si>
  <si>
    <t>0000266302</t>
  </si>
  <si>
    <t>0000266304</t>
  </si>
  <si>
    <t>0000266305</t>
  </si>
  <si>
    <t>0000266306</t>
  </si>
  <si>
    <t>0000266308</t>
  </si>
  <si>
    <t>0000266315</t>
  </si>
  <si>
    <t>0000266317</t>
  </si>
  <si>
    <t>0000266319</t>
  </si>
  <si>
    <t>0000266320</t>
  </si>
  <si>
    <t>0000266321</t>
  </si>
  <si>
    <t>0000266322</t>
  </si>
  <si>
    <t>0000266324</t>
  </si>
  <si>
    <t>0000266325</t>
  </si>
  <si>
    <t>0000266326</t>
  </si>
  <si>
    <t>0000266334</t>
  </si>
  <si>
    <t>0000266335</t>
  </si>
  <si>
    <t>0000266336</t>
  </si>
  <si>
    <t>0000266337</t>
  </si>
  <si>
    <t>0000266338</t>
  </si>
  <si>
    <t>0000266339</t>
  </si>
  <si>
    <t>0000266342</t>
  </si>
  <si>
    <t>0000266343</t>
  </si>
  <si>
    <t>0000266344</t>
  </si>
  <si>
    <t>0000266348</t>
  </si>
  <si>
    <t>0000266350</t>
  </si>
  <si>
    <t>0000266352</t>
  </si>
  <si>
    <t>0000266353</t>
  </si>
  <si>
    <t>0000266365</t>
  </si>
  <si>
    <t>0000266366</t>
  </si>
  <si>
    <t>0000266367</t>
  </si>
  <si>
    <t>0000266368</t>
  </si>
  <si>
    <t>0000266369</t>
  </si>
  <si>
    <t>0000266371</t>
  </si>
  <si>
    <t>0000266374</t>
  </si>
  <si>
    <t>0000266375</t>
  </si>
  <si>
    <t>0000266377</t>
  </si>
  <si>
    <t>0000266378</t>
  </si>
  <si>
    <t>0000266380</t>
  </si>
  <si>
    <t>0000266381</t>
  </si>
  <si>
    <t>0000266382</t>
  </si>
  <si>
    <t>0000266383</t>
  </si>
  <si>
    <t>0000266389</t>
  </si>
  <si>
    <t>0000266394</t>
  </si>
  <si>
    <t>0000266398</t>
  </si>
  <si>
    <t>0000266400</t>
  </si>
  <si>
    <t>0000266402</t>
  </si>
  <si>
    <t>0000266404</t>
  </si>
  <si>
    <t>0000266405</t>
  </si>
  <si>
    <t>0000266407</t>
  </si>
  <si>
    <t>0000266408</t>
  </si>
  <si>
    <t>0000266409</t>
  </si>
  <si>
    <t>0000266415</t>
  </si>
  <si>
    <t>0000266416</t>
  </si>
  <si>
    <t>0000266417</t>
  </si>
  <si>
    <t>0000266418</t>
  </si>
  <si>
    <t>0000266419</t>
  </si>
  <si>
    <t>0000266423</t>
  </si>
  <si>
    <t>0000266424</t>
  </si>
  <si>
    <t>0000266426</t>
  </si>
  <si>
    <t>0000266427</t>
  </si>
  <si>
    <t>0000266433</t>
  </si>
  <si>
    <t>0000266436</t>
  </si>
  <si>
    <t>0000266437</t>
  </si>
  <si>
    <t>0000266438</t>
  </si>
  <si>
    <t>0000266439</t>
  </si>
  <si>
    <t>0000266442</t>
  </si>
  <si>
    <t>0000266446</t>
  </si>
  <si>
    <t>0000266447</t>
  </si>
  <si>
    <t>0000266448</t>
  </si>
  <si>
    <t>0000266449</t>
  </si>
  <si>
    <t>0000266451</t>
  </si>
  <si>
    <t>0000266452</t>
  </si>
  <si>
    <t>0000266453</t>
  </si>
  <si>
    <t>0000266454</t>
  </si>
  <si>
    <t>0000266456</t>
  </si>
  <si>
    <t>0000266457</t>
  </si>
  <si>
    <t>0000266460</t>
  </si>
  <si>
    <t>0000266461</t>
  </si>
  <si>
    <t>0000266464</t>
  </si>
  <si>
    <t>0000266469</t>
  </si>
  <si>
    <t>0000266470</t>
  </si>
  <si>
    <t>0000266473</t>
  </si>
  <si>
    <t>0000266474</t>
  </si>
  <si>
    <t>0000266475</t>
  </si>
  <si>
    <t>0000266476</t>
  </si>
  <si>
    <t>0000266477</t>
  </si>
  <si>
    <t>0000266478</t>
  </si>
  <si>
    <t>0000266479</t>
  </si>
  <si>
    <t>0000266480</t>
  </si>
  <si>
    <t>0000266486</t>
  </si>
  <si>
    <t>0000266487</t>
  </si>
  <si>
    <t>0000266489</t>
  </si>
  <si>
    <t>0000266492</t>
  </si>
  <si>
    <t>0000266497</t>
  </si>
  <si>
    <t>0000266498</t>
  </si>
  <si>
    <t>0000266499</t>
  </si>
  <si>
    <t>0000266500</t>
  </si>
  <si>
    <t>0000266501</t>
  </si>
  <si>
    <t>0000266502</t>
  </si>
  <si>
    <t>0000266503</t>
  </si>
  <si>
    <t>0000266504</t>
  </si>
  <si>
    <t>0000266505</t>
  </si>
  <si>
    <t>0000266506</t>
  </si>
  <si>
    <t>0000266508</t>
  </si>
  <si>
    <t>0000266510</t>
  </si>
  <si>
    <t>0000266511</t>
  </si>
  <si>
    <t>0000266512</t>
  </si>
  <si>
    <t>0000266513</t>
  </si>
  <si>
    <t>0000266514</t>
  </si>
  <si>
    <t>0000266515</t>
  </si>
  <si>
    <t>0000266516</t>
  </si>
  <si>
    <t>0000266518</t>
  </si>
  <si>
    <t>0000266519</t>
  </si>
  <si>
    <t>0000266520</t>
  </si>
  <si>
    <t>0000266521</t>
  </si>
  <si>
    <t>0000266522</t>
  </si>
  <si>
    <t>0000266527</t>
  </si>
  <si>
    <t>0000266535</t>
  </si>
  <si>
    <t>0000266538</t>
  </si>
  <si>
    <t>0000266539</t>
  </si>
  <si>
    <t>0000266543</t>
  </si>
  <si>
    <t>0000266544</t>
  </si>
  <si>
    <t>0000266546</t>
  </si>
  <si>
    <t>0000266547</t>
  </si>
  <si>
    <t>0000266549</t>
  </si>
  <si>
    <t>0000266550</t>
  </si>
  <si>
    <t>0000266551</t>
  </si>
  <si>
    <t>0000266552</t>
  </si>
  <si>
    <t>0000266554</t>
  </si>
  <si>
    <t>0000266558</t>
  </si>
  <si>
    <t>0000266561</t>
  </si>
  <si>
    <t>0000266562</t>
  </si>
  <si>
    <t>0000266565</t>
  </si>
  <si>
    <t>0000266566</t>
  </si>
  <si>
    <t>0000266567</t>
  </si>
  <si>
    <t>0000266568</t>
  </si>
  <si>
    <t>0000266569</t>
  </si>
  <si>
    <t>0000266570</t>
  </si>
  <si>
    <t>0000266571</t>
  </si>
  <si>
    <t>0000266572</t>
  </si>
  <si>
    <t>0000266573</t>
  </si>
  <si>
    <t>0000266574</t>
  </si>
  <si>
    <t>0000266575</t>
  </si>
  <si>
    <t>0000266578</t>
  </si>
  <si>
    <t>0000266579</t>
  </si>
  <si>
    <t>0000266580</t>
  </si>
  <si>
    <t>0000266587</t>
  </si>
  <si>
    <t>0000266590</t>
  </si>
  <si>
    <t>0000266591</t>
  </si>
  <si>
    <t>0000266596</t>
  </si>
  <si>
    <t>0000266597</t>
  </si>
  <si>
    <t>0000266598</t>
  </si>
  <si>
    <t>0000266599</t>
  </si>
  <si>
    <t>0000266600</t>
  </si>
  <si>
    <t>0000266604</t>
  </si>
  <si>
    <t>0000266606</t>
  </si>
  <si>
    <t>0000266611</t>
  </si>
  <si>
    <t>0000266619</t>
  </si>
  <si>
    <t>0000266620</t>
  </si>
  <si>
    <t>0000266621</t>
  </si>
  <si>
    <t>0000266623</t>
  </si>
  <si>
    <t>0000266624</t>
  </si>
  <si>
    <t>0000266625</t>
  </si>
  <si>
    <t>0000266626</t>
  </si>
  <si>
    <t>0000266629</t>
  </si>
  <si>
    <t>0000266630</t>
  </si>
  <si>
    <t>0000266631</t>
  </si>
  <si>
    <t>0000266638</t>
  </si>
  <si>
    <t>0000266640</t>
  </si>
  <si>
    <t>0000266641</t>
  </si>
  <si>
    <t>0000266642</t>
  </si>
  <si>
    <t>0000266643</t>
  </si>
  <si>
    <t>0000266644</t>
  </si>
  <si>
    <t>0000266645</t>
  </si>
  <si>
    <t>0000266646</t>
  </si>
  <si>
    <t>0000266647</t>
  </si>
  <si>
    <t>0000266655</t>
  </si>
  <si>
    <t>0000266656</t>
  </si>
  <si>
    <t>0000266658</t>
  </si>
  <si>
    <t>0000266667</t>
  </si>
  <si>
    <t>0000266673</t>
  </si>
  <si>
    <t>0000266674</t>
  </si>
  <si>
    <t>0000266685</t>
  </si>
  <si>
    <t>0000266686</t>
  </si>
  <si>
    <t>0000266688</t>
  </si>
  <si>
    <t>0000266693</t>
  </si>
  <si>
    <t>0000266694</t>
  </si>
  <si>
    <t>0000266695</t>
  </si>
  <si>
    <t>0000266696</t>
  </si>
  <si>
    <t>0000266697</t>
  </si>
  <si>
    <t>0000266698</t>
  </si>
  <si>
    <t>0000266699</t>
  </si>
  <si>
    <t>0000266700</t>
  </si>
  <si>
    <t>0000266701</t>
  </si>
  <si>
    <t>0000266702</t>
  </si>
  <si>
    <t>0000266706</t>
  </si>
  <si>
    <t>0000266707</t>
  </si>
  <si>
    <t>0000266711</t>
  </si>
  <si>
    <t>0000266713</t>
  </si>
  <si>
    <t>0000266715</t>
  </si>
  <si>
    <t>0000266716</t>
  </si>
  <si>
    <t>0000266720</t>
  </si>
  <si>
    <t>0000266724</t>
  </si>
  <si>
    <t>0000266725</t>
  </si>
  <si>
    <t>0000266736</t>
  </si>
  <si>
    <t>0000266740</t>
  </si>
  <si>
    <t>0000266741</t>
  </si>
  <si>
    <t>0000266742</t>
  </si>
  <si>
    <t>0000266743</t>
  </si>
  <si>
    <t>0000266745</t>
  </si>
  <si>
    <t>0000266748</t>
  </si>
  <si>
    <t>0000266749</t>
  </si>
  <si>
    <t>0000266753</t>
  </si>
  <si>
    <t>0000266754</t>
  </si>
  <si>
    <t>0000266755</t>
  </si>
  <si>
    <t>0000266756</t>
  </si>
  <si>
    <t>0000266757</t>
  </si>
  <si>
    <t>0000266758</t>
  </si>
  <si>
    <t>0000266759</t>
  </si>
  <si>
    <t>0000266768</t>
  </si>
  <si>
    <t>0000266775</t>
  </si>
  <si>
    <t>0000266776</t>
  </si>
  <si>
    <t>0000266781</t>
  </si>
  <si>
    <t>0000266784</t>
  </si>
  <si>
    <t>0000266786</t>
  </si>
  <si>
    <t>0000266787</t>
  </si>
  <si>
    <t>0000266789</t>
  </si>
  <si>
    <t>0000266791</t>
  </si>
  <si>
    <t>0000266793</t>
  </si>
  <si>
    <t>0000266798</t>
  </si>
  <si>
    <t>0000266799</t>
  </si>
  <si>
    <t>0000266804</t>
  </si>
  <si>
    <t>0000266805</t>
  </si>
  <si>
    <t>0000266809</t>
  </si>
  <si>
    <t>0000266815</t>
  </si>
  <si>
    <t>0000266818</t>
  </si>
  <si>
    <t>0000266819</t>
  </si>
  <si>
    <t>0000266820</t>
  </si>
  <si>
    <t>0000266821</t>
  </si>
  <si>
    <t>0000266825</t>
  </si>
  <si>
    <t>0000266828</t>
  </si>
  <si>
    <t>0000266833</t>
  </si>
  <si>
    <t>0000266834</t>
  </si>
  <si>
    <t>0000266836</t>
  </si>
  <si>
    <t>0000266837</t>
  </si>
  <si>
    <t>0000266842</t>
  </si>
  <si>
    <t>0000266843</t>
  </si>
  <si>
    <t>0000266856</t>
  </si>
  <si>
    <t>0000266860</t>
  </si>
  <si>
    <t>0000266861</t>
  </si>
  <si>
    <t>0000266862</t>
  </si>
  <si>
    <t>0000266864</t>
  </si>
  <si>
    <t>0000266865</t>
  </si>
  <si>
    <t>0000266866</t>
  </si>
  <si>
    <t>0000266867</t>
  </si>
  <si>
    <t>0000266868</t>
  </si>
  <si>
    <t>0000266875</t>
  </si>
  <si>
    <t>0000266878</t>
  </si>
  <si>
    <t>0000266881</t>
  </si>
  <si>
    <t>0000266882</t>
  </si>
  <si>
    <t>0000266883</t>
  </si>
  <si>
    <t>0000266884</t>
  </si>
  <si>
    <t>0000266885</t>
  </si>
  <si>
    <t>0000266886</t>
  </si>
  <si>
    <t>0000266887</t>
  </si>
  <si>
    <t>0000266888</t>
  </si>
  <si>
    <t>0000266890</t>
  </si>
  <si>
    <t>0000266894</t>
  </si>
  <si>
    <t>0000266895</t>
  </si>
  <si>
    <t>0000266896</t>
  </si>
  <si>
    <t>0000266898</t>
  </si>
  <si>
    <t>0000266899</t>
  </si>
  <si>
    <t>0000266900</t>
  </si>
  <si>
    <t>0000266904</t>
  </si>
  <si>
    <t>0000266905</t>
  </si>
  <si>
    <t>0000266906</t>
  </si>
  <si>
    <t>0000266926</t>
  </si>
  <si>
    <t>0000266927</t>
  </si>
  <si>
    <t>0000266930</t>
  </si>
  <si>
    <t>0000266933</t>
  </si>
  <si>
    <t>0000266934</t>
  </si>
  <si>
    <t>0000266936</t>
  </si>
  <si>
    <t>0000266937</t>
  </si>
  <si>
    <t>0000266942</t>
  </si>
  <si>
    <t>0000266943</t>
  </si>
  <si>
    <t>0000266948</t>
  </si>
  <si>
    <t>0000266949</t>
  </si>
  <si>
    <t>0000266950</t>
  </si>
  <si>
    <t>0000266951</t>
  </si>
  <si>
    <t>0000266952</t>
  </si>
  <si>
    <t>0000266953</t>
  </si>
  <si>
    <t>0000266954</t>
  </si>
  <si>
    <t>0000266955</t>
  </si>
  <si>
    <t>0000266957</t>
  </si>
  <si>
    <t>0000266960</t>
  </si>
  <si>
    <t>0000266962</t>
  </si>
  <si>
    <t>0000266963</t>
  </si>
  <si>
    <t>0000266964</t>
  </si>
  <si>
    <t>0000266965</t>
  </si>
  <si>
    <t>0000266966</t>
  </si>
  <si>
    <t>0000266971</t>
  </si>
  <si>
    <t>0000266973</t>
  </si>
  <si>
    <t>0000266974</t>
  </si>
  <si>
    <t>0000266978</t>
  </si>
  <si>
    <t>0000266979</t>
  </si>
  <si>
    <t>0000266980</t>
  </si>
  <si>
    <t>0000266981</t>
  </si>
  <si>
    <t>0000266984</t>
  </si>
  <si>
    <t>0000266986</t>
  </si>
  <si>
    <t>0000266987</t>
  </si>
  <si>
    <t>0000266988</t>
  </si>
  <si>
    <t>0000266989</t>
  </si>
  <si>
    <t>0000266990</t>
  </si>
  <si>
    <t>0000266991</t>
  </si>
  <si>
    <t>0000266992</t>
  </si>
  <si>
    <t>0000266993</t>
  </si>
  <si>
    <t>0000266994</t>
  </si>
  <si>
    <t>0000266998</t>
  </si>
  <si>
    <t>0000266999</t>
  </si>
  <si>
    <t>0000267001</t>
  </si>
  <si>
    <t>0000267005</t>
  </si>
  <si>
    <t>0000267012</t>
  </si>
  <si>
    <t>0000267013</t>
  </si>
  <si>
    <t>0000267016</t>
  </si>
  <si>
    <t>0000267017</t>
  </si>
  <si>
    <t>0000267019</t>
  </si>
  <si>
    <t>0000267031</t>
  </si>
  <si>
    <t>0000267040</t>
  </si>
  <si>
    <t>0000267041</t>
  </si>
  <si>
    <t>0000267043</t>
  </si>
  <si>
    <t>0000267044</t>
  </si>
  <si>
    <t>0000267046</t>
  </si>
  <si>
    <t>0000267047</t>
  </si>
  <si>
    <t>0000267050</t>
  </si>
  <si>
    <t>0000267051</t>
  </si>
  <si>
    <t>0000267053</t>
  </si>
  <si>
    <t>0000267055</t>
  </si>
  <si>
    <t>0000267062</t>
  </si>
  <si>
    <t>0000267063</t>
  </si>
  <si>
    <t>0000267064</t>
  </si>
  <si>
    <t>0000267077</t>
  </si>
  <si>
    <t>0000267078</t>
  </si>
  <si>
    <t>0000267079</t>
  </si>
  <si>
    <t>0000267081</t>
  </si>
  <si>
    <t>0000267082</t>
  </si>
  <si>
    <t>0000267083</t>
  </si>
  <si>
    <t>0000267084</t>
  </si>
  <si>
    <t>0000267085</t>
  </si>
  <si>
    <t>0000267087</t>
  </si>
  <si>
    <t>0000267088</t>
  </si>
  <si>
    <t>0000267094</t>
  </si>
  <si>
    <t>0000267095</t>
  </si>
  <si>
    <t>0000267096</t>
  </si>
  <si>
    <t>0000267099</t>
  </si>
  <si>
    <t>0000267114</t>
  </si>
  <si>
    <t>0000267115</t>
  </si>
  <si>
    <t>0000267116</t>
  </si>
  <si>
    <t>0000267117</t>
  </si>
  <si>
    <t>0000267118</t>
  </si>
  <si>
    <t>0000267119</t>
  </si>
  <si>
    <t>0000267120</t>
  </si>
  <si>
    <t>0000267122</t>
  </si>
  <si>
    <t>0000267124</t>
  </si>
  <si>
    <t>0000267127</t>
  </si>
  <si>
    <t>0000267132</t>
  </si>
  <si>
    <t>0000267133</t>
  </si>
  <si>
    <t>0000267134</t>
  </si>
  <si>
    <t>0000267153</t>
  </si>
  <si>
    <t>0000267154</t>
  </si>
  <si>
    <t>0000267160</t>
  </si>
  <si>
    <t>0000267161</t>
  </si>
  <si>
    <t>0000267162</t>
  </si>
  <si>
    <t>0000267163</t>
  </si>
  <si>
    <t>0000267165</t>
  </si>
  <si>
    <t>0000267168</t>
  </si>
  <si>
    <t>0000267169</t>
  </si>
  <si>
    <t>0000267170</t>
  </si>
  <si>
    <t>0000267172</t>
  </si>
  <si>
    <t>0000267173</t>
  </si>
  <si>
    <t>0000267175</t>
  </si>
  <si>
    <t>0000267180</t>
  </si>
  <si>
    <t>0000267181</t>
  </si>
  <si>
    <t>0000267183</t>
  </si>
  <si>
    <t>0000267185</t>
  </si>
  <si>
    <t>0000267187</t>
  </si>
  <si>
    <t>0000267188</t>
  </si>
  <si>
    <t>0000267192</t>
  </si>
  <si>
    <t>0000267193</t>
  </si>
  <si>
    <t>0000267194</t>
  </si>
  <si>
    <t>0000267195</t>
  </si>
  <si>
    <t>0000267198</t>
  </si>
  <si>
    <t>0000267199</t>
  </si>
  <si>
    <t>0000267205</t>
  </si>
  <si>
    <t>0000267207</t>
  </si>
  <si>
    <t>0000267210</t>
  </si>
  <si>
    <t>0000267212</t>
  </si>
  <si>
    <t>0000267214</t>
  </si>
  <si>
    <t>0000267216</t>
  </si>
  <si>
    <t>0000267226</t>
  </si>
  <si>
    <t>0000267227</t>
  </si>
  <si>
    <t>0000267237</t>
  </si>
  <si>
    <t>0000267238</t>
  </si>
  <si>
    <t>0000267239</t>
  </si>
  <si>
    <t>0000267241</t>
  </si>
  <si>
    <t>0000267246</t>
  </si>
  <si>
    <t>0000267248</t>
  </si>
  <si>
    <t>0000267250</t>
  </si>
  <si>
    <t>0000267257</t>
  </si>
  <si>
    <t>0000267258</t>
  </si>
  <si>
    <t>0000267259</t>
  </si>
  <si>
    <t>0000267261</t>
  </si>
  <si>
    <t>0000267266</t>
  </si>
  <si>
    <t>0000267267</t>
  </si>
  <si>
    <t>0000267284</t>
  </si>
  <si>
    <t>0000267299</t>
  </si>
  <si>
    <t>0000267300</t>
  </si>
  <si>
    <t>0000267302</t>
  </si>
  <si>
    <t>0000267306</t>
  </si>
  <si>
    <t>0000267307</t>
  </si>
  <si>
    <t>0000267309</t>
  </si>
  <si>
    <t>0000267311</t>
  </si>
  <si>
    <t>0000267317</t>
  </si>
  <si>
    <t>0000267319</t>
  </si>
  <si>
    <t>0000267322</t>
  </si>
  <si>
    <t>0000267328</t>
  </si>
  <si>
    <t>0000267329</t>
  </si>
  <si>
    <t>0000267341</t>
  </si>
  <si>
    <t>0000267346</t>
  </si>
  <si>
    <t>0000267347</t>
  </si>
  <si>
    <t>0000267350</t>
  </si>
  <si>
    <t>0000267352</t>
  </si>
  <si>
    <t>0000267353</t>
  </si>
  <si>
    <t>0000267358</t>
  </si>
  <si>
    <t>0000267364</t>
  </si>
  <si>
    <t>0000267383</t>
  </si>
  <si>
    <t>0000267389</t>
  </si>
  <si>
    <t>0000267392</t>
  </si>
  <si>
    <t>0000267398</t>
  </si>
  <si>
    <t>0000267399</t>
  </si>
  <si>
    <t>ORCHARD INFORMATION SYSTEMS LTD</t>
  </si>
  <si>
    <t>R H ENVIRONMENTAL LTD</t>
  </si>
  <si>
    <t>H2O UTILITIES LTD</t>
  </si>
  <si>
    <t>DISTRICT COUNCILS  NETWORK</t>
  </si>
  <si>
    <t>CASTLE PARK HOTEL TRADING LTD</t>
  </si>
  <si>
    <t>P &amp; L INSPECTIONS LTD</t>
  </si>
  <si>
    <t>WESTCOTES HOUSE LTD</t>
  </si>
  <si>
    <t>EAST MIDLANDS COUNCIL</t>
  </si>
  <si>
    <t>TRANTER FIRE&amp;SECURITY SYSTEMS LTD</t>
  </si>
  <si>
    <t>G &amp; M J CROUCH &amp; SON LTD</t>
  </si>
  <si>
    <t>WOODBERRY OF LEAMINGTON SPA</t>
  </si>
  <si>
    <t>CLEAR SKIES SOFTWARE</t>
  </si>
  <si>
    <t>ESPO</t>
  </si>
  <si>
    <t>E G ELECTRICAL MIDLANDS LTD</t>
  </si>
  <si>
    <t>KFS ENTERPRISES LTD</t>
  </si>
  <si>
    <t>HELPING HANDS COMMUNITY TRUST</t>
  </si>
  <si>
    <t>G &amp; G SIGNS</t>
  </si>
  <si>
    <t>FLAGPOLE EXPRESS LTD</t>
  </si>
  <si>
    <t>BROXAP LTD</t>
  </si>
  <si>
    <t>PLANTSCAPE LTD</t>
  </si>
  <si>
    <t>MARTIN BROKERS (UK) LTD</t>
  </si>
  <si>
    <t>KPH (LEICESTER) LTD T/A ASK RECRUITMENT</t>
  </si>
  <si>
    <t>PEOPLE REFLECT LIMITED</t>
  </si>
  <si>
    <t>FREETH CARTWRIGHT LLP</t>
  </si>
  <si>
    <t>OADBY &amp; WIGSTON LIONS CLUB</t>
  </si>
  <si>
    <t>SKS LIMITED</t>
  </si>
  <si>
    <t>PREMIER WASTE &amp; RECYCLING</t>
  </si>
  <si>
    <t>LEICS C C PENSION FUND</t>
  </si>
  <si>
    <t>FAROL LTD</t>
  </si>
  <si>
    <t>TAMESIDE MBC</t>
  </si>
  <si>
    <t>BAKERS WASTE SERVICES LTD</t>
  </si>
  <si>
    <t>TUNSTALL HEALTHCARE ( UK) LTD</t>
  </si>
  <si>
    <t xml:space="preserve">SOUTH WARWICKSHIRE NHS </t>
  </si>
  <si>
    <t>PARKER MOTOR SERVICES LTD</t>
  </si>
  <si>
    <t>JCB FINANCE LTD</t>
  </si>
  <si>
    <t>PIERCE CONTRACTING</t>
  </si>
  <si>
    <t>MIDLAND WINDOW MAINTENANCE LTD</t>
  </si>
  <si>
    <t>BANKS AMENITY PRODUCTS LTD</t>
  </si>
  <si>
    <t>SYSTON ROLLING SHUTTERS LTD</t>
  </si>
  <si>
    <t>ACE APPOINTMENTS (MIDLANDS) LTD</t>
  </si>
  <si>
    <t>Asset Management System Upgrad</t>
  </si>
  <si>
    <t>Swimming Pools</t>
  </si>
  <si>
    <t>Malham Way Flats</t>
  </si>
  <si>
    <t>Garden Close Flats</t>
  </si>
  <si>
    <t>King Street Flats</t>
  </si>
  <si>
    <t>Boulter Crescent Flats</t>
  </si>
  <si>
    <t>VAT Input Tax</t>
  </si>
  <si>
    <t>LL18 PGE Isuzu 7.5T RCV</t>
  </si>
  <si>
    <t>Planning Section</t>
  </si>
  <si>
    <t>Public Conveniences</t>
  </si>
  <si>
    <t>Civil Defence</t>
  </si>
  <si>
    <t>Borough Engineering</t>
  </si>
  <si>
    <t>3G pitch Oadby</t>
  </si>
  <si>
    <t>Debt Management HoldingAccount</t>
  </si>
  <si>
    <t>Food and Fuel Scheme</t>
  </si>
  <si>
    <t>Bassett Street Flats</t>
  </si>
  <si>
    <t>Replacement Shredder/Chipper</t>
  </si>
  <si>
    <t>Oadby Pool Housing Project</t>
  </si>
  <si>
    <t>Internal Audit</t>
  </si>
  <si>
    <t>Leasing Holding Account</t>
  </si>
  <si>
    <t>Flooring Upgrades</t>
  </si>
  <si>
    <t>Management of Fludes Lane</t>
  </si>
  <si>
    <t>VAT only invoices</t>
  </si>
  <si>
    <t>LOELA Testing</t>
  </si>
  <si>
    <t>LGA Subscription</t>
  </si>
  <si>
    <t>Planning Application Fees</t>
  </si>
  <si>
    <t>Active Sports</t>
  </si>
  <si>
    <t>Licences</t>
  </si>
  <si>
    <t>Water Main Replacement</t>
  </si>
  <si>
    <t>Civil Contingencies Act</t>
  </si>
  <si>
    <t>Name Plates</t>
  </si>
  <si>
    <t>Health Insurance</t>
  </si>
  <si>
    <t>CPE Contract</t>
  </si>
  <si>
    <t>Litter Bins</t>
  </si>
  <si>
    <t>Broker Fees.</t>
  </si>
  <si>
    <t>Set Up Hand Back Costs</t>
  </si>
  <si>
    <t>Salaries Overtime</t>
  </si>
  <si>
    <t>Cemetery Donations</t>
  </si>
  <si>
    <t>Actuarial Strain Capital Cost</t>
  </si>
  <si>
    <t>29 Ashbourne Road</t>
  </si>
  <si>
    <t>Tipping Charge</t>
  </si>
  <si>
    <t>Lease Payments</t>
  </si>
  <si>
    <t>Markets</t>
  </si>
  <si>
    <t>THE NEIGHBOUR HUB</t>
  </si>
  <si>
    <t>DAB GRAPHICS LIMITED</t>
  </si>
  <si>
    <t>DAC BEACHCROFT CLAIMS LTD</t>
  </si>
  <si>
    <t>RCS PLANTS LTD</t>
  </si>
  <si>
    <t>PERMISERV LTD</t>
  </si>
  <si>
    <t>CRC ELECTRICAL</t>
  </si>
  <si>
    <t>PORTAL PLAN QUEST LTD</t>
  </si>
  <si>
    <t>LEICESTERSHIRE AND RUTLAND SPORT</t>
  </si>
  <si>
    <t>THE HOUSING OMBUDSMAN</t>
  </si>
  <si>
    <t>CHUBB FIRE &amp; SECURITY LTD</t>
  </si>
  <si>
    <t>PPLPRS LTD</t>
  </si>
  <si>
    <t>PLANNING JUNGLE LIMITED</t>
  </si>
  <si>
    <t>MOTION PEOPLE LIMITED</t>
  </si>
  <si>
    <t>CITIZEN'S ADVICE BUREAU</t>
  </si>
  <si>
    <t>LIONHEART ACADEMY TRUST</t>
  </si>
  <si>
    <t>LEGAL AND GENERAL</t>
  </si>
  <si>
    <t>DUNCAN LEWIIS SOLLIICIITTORS</t>
  </si>
  <si>
    <t>ALLPAY LIMITED</t>
  </si>
  <si>
    <t>ZELLIS UK LTD</t>
  </si>
  <si>
    <t>LOGISTICS UK.</t>
  </si>
  <si>
    <t>WASHCO</t>
  </si>
  <si>
    <t>ASSURED FIRE PROTECTION</t>
  </si>
  <si>
    <t>M J MECHANICAL SERVICES LIMITED</t>
  </si>
  <si>
    <t>WIGWAG</t>
  </si>
  <si>
    <t>CHRISTMAS PLUS LTD</t>
  </si>
  <si>
    <t>GS PRINT MANAGEMENT</t>
  </si>
  <si>
    <t>DRIVING TALENT LTD</t>
  </si>
  <si>
    <t>LUNGFISH ARCHITECTS LTD</t>
  </si>
  <si>
    <t>MARKET PLACE MANAGEMENT LTD</t>
  </si>
  <si>
    <t>SPRINGFIELDS ADVISORY LLP</t>
  </si>
  <si>
    <t>PICK PROTECTION</t>
  </si>
  <si>
    <t>ACCESS IRRIGATION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</si>
</sst>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6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7">
    <xf numFmtId="0" fontId="0" fillId="0" borderId="0">
      <alignment vertical="top"/>
    </xf>
    <xf numFmtId="0" fontId="44" fillId="0" borderId="0"/>
    <xf numFmtId="0" fontId="44" fillId="0" borderId="0"/>
    <xf numFmtId="0" fontId="44" fillId="0" borderId="0"/>
    <xf numFmtId="0" fontId="40" fillId="0" borderId="0"/>
    <xf numFmtId="0" fontId="39" fillId="0" borderId="0"/>
    <xf numFmtId="0" fontId="52" fillId="0" borderId="0"/>
    <xf numFmtId="0" fontId="38" fillId="0" borderId="0"/>
    <xf numFmtId="0" fontId="37" fillId="0" borderId="0"/>
    <xf numFmtId="43" fontId="37" fillId="0" borderId="0" applyFont="0" applyFill="0" applyBorder="0" applyAlignment="0" applyProtection="0"/>
    <xf numFmtId="0" fontId="41" fillId="0" borderId="0">
      <alignment vertical="top"/>
    </xf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52" fillId="0" borderId="0"/>
    <xf numFmtId="0" fontId="25" fillId="16" borderId="43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41" fillId="0" borderId="0">
      <alignment vertical="top"/>
    </xf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21" fillId="0" borderId="0"/>
    <xf numFmtId="43" fontId="21" fillId="0" borderId="0" applyFont="0" applyFill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20" fillId="0" borderId="0"/>
    <xf numFmtId="43" fontId="20" fillId="0" borderId="0" applyFont="0" applyFill="0" applyBorder="0" applyAlignment="0" applyProtection="0"/>
    <xf numFmtId="0" fontId="66" fillId="0" borderId="0">
      <alignment vertical="top"/>
    </xf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41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6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16" borderId="43" applyNumberFormat="0" applyFont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16" borderId="43" applyNumberFormat="0" applyFont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4">
    <xf numFmtId="0" fontId="0" fillId="0" borderId="0" xfId="0">
      <alignment vertical="top"/>
    </xf>
    <xf numFmtId="0" fontId="0" fillId="2" borderId="0" xfId="0" applyFill="1">
      <alignment vertical="top"/>
    </xf>
    <xf numFmtId="0" fontId="42" fillId="2" borderId="0" xfId="0" applyFont="1" applyFill="1" applyAlignment="1">
      <alignment horizontal="left" vertical="top" wrapText="1" readingOrder="1"/>
    </xf>
    <xf numFmtId="0" fontId="42" fillId="0" borderId="0" xfId="0" applyFont="1" applyBorder="1" applyAlignment="1">
      <alignment horizontal="left" vertical="top" wrapText="1" readingOrder="1"/>
    </xf>
    <xf numFmtId="0" fontId="0" fillId="0" borderId="0" xfId="0" applyFill="1">
      <alignment vertical="top"/>
    </xf>
    <xf numFmtId="14" fontId="43" fillId="2" borderId="0" xfId="0" applyNumberFormat="1" applyFont="1" applyFill="1" applyAlignment="1">
      <alignment horizontal="left" vertical="top"/>
    </xf>
    <xf numFmtId="0" fontId="43" fillId="2" borderId="0" xfId="0" applyFont="1" applyFill="1" applyAlignment="1">
      <alignment horizontal="left" vertical="top"/>
    </xf>
    <xf numFmtId="0" fontId="42" fillId="2" borderId="0" xfId="0" applyFont="1" applyFill="1" applyAlignment="1">
      <alignment horizontal="right" vertical="top" wrapText="1" readingOrder="1"/>
    </xf>
    <xf numFmtId="4" fontId="43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45" fillId="4" borderId="1" xfId="1" applyFont="1" applyFill="1" applyBorder="1"/>
    <xf numFmtId="0" fontId="45" fillId="4" borderId="2" xfId="1" applyFont="1" applyFill="1" applyBorder="1"/>
    <xf numFmtId="0" fontId="46" fillId="4" borderId="2" xfId="1" applyFont="1" applyFill="1" applyBorder="1"/>
    <xf numFmtId="0" fontId="47" fillId="4" borderId="3" xfId="1" applyFont="1" applyFill="1" applyBorder="1"/>
    <xf numFmtId="0" fontId="45" fillId="0" borderId="0" xfId="1" applyFont="1"/>
    <xf numFmtId="0" fontId="46" fillId="0" borderId="4" xfId="1" applyFont="1" applyBorder="1" applyAlignment="1" applyProtection="1">
      <alignment horizontal="left"/>
    </xf>
    <xf numFmtId="0" fontId="48" fillId="0" borderId="5" xfId="1" applyFont="1" applyBorder="1"/>
    <xf numFmtId="0" fontId="48" fillId="0" borderId="5" xfId="1" applyFont="1" applyBorder="1" applyAlignment="1" applyProtection="1">
      <alignment horizontal="left"/>
    </xf>
    <xf numFmtId="0" fontId="49" fillId="0" borderId="5" xfId="1" applyFont="1" applyFill="1" applyBorder="1" applyAlignment="1" applyProtection="1">
      <alignment horizontal="center"/>
    </xf>
    <xf numFmtId="0" fontId="45" fillId="5" borderId="5" xfId="1" applyFont="1" applyFill="1" applyBorder="1" applyAlignment="1" applyProtection="1">
      <alignment horizontal="center"/>
    </xf>
    <xf numFmtId="0" fontId="47" fillId="6" borderId="6" xfId="1" applyFont="1" applyFill="1" applyBorder="1" applyAlignment="1" applyProtection="1">
      <alignment horizontal="center"/>
    </xf>
    <xf numFmtId="0" fontId="48" fillId="4" borderId="4" xfId="1" applyFont="1" applyFill="1" applyBorder="1"/>
    <xf numFmtId="0" fontId="48" fillId="4" borderId="5" xfId="1" applyFont="1" applyFill="1" applyBorder="1"/>
    <xf numFmtId="0" fontId="50" fillId="4" borderId="5" xfId="1" applyFont="1" applyFill="1" applyBorder="1"/>
    <xf numFmtId="0" fontId="51" fillId="4" borderId="5" xfId="1" applyFont="1" applyFill="1" applyBorder="1"/>
    <xf numFmtId="0" fontId="52" fillId="4" borderId="5" xfId="1" applyFont="1" applyFill="1" applyBorder="1"/>
    <xf numFmtId="0" fontId="53" fillId="4" borderId="6" xfId="1" applyFont="1" applyFill="1" applyBorder="1"/>
    <xf numFmtId="0" fontId="46" fillId="0" borderId="7" xfId="1" applyFont="1" applyBorder="1" applyAlignment="1" applyProtection="1">
      <alignment horizontal="left"/>
    </xf>
    <xf numFmtId="0" fontId="49" fillId="0" borderId="8" xfId="1" applyFont="1" applyBorder="1"/>
    <xf numFmtId="17" fontId="46" fillId="6" borderId="8" xfId="1" applyNumberFormat="1" applyFont="1" applyFill="1" applyBorder="1" applyAlignment="1">
      <alignment horizontal="center"/>
    </xf>
    <xf numFmtId="0" fontId="46" fillId="0" borderId="8" xfId="1" applyFont="1" applyBorder="1"/>
    <xf numFmtId="0" fontId="47" fillId="0" borderId="9" xfId="1" applyFont="1" applyBorder="1" applyAlignment="1">
      <alignment horizontal="center"/>
    </xf>
    <xf numFmtId="0" fontId="46" fillId="0" borderId="10" xfId="1" applyFont="1" applyFill="1" applyBorder="1" applyAlignment="1" applyProtection="1">
      <alignment horizontal="left"/>
    </xf>
    <xf numFmtId="0" fontId="49" fillId="0" borderId="11" xfId="1" applyFont="1" applyFill="1" applyBorder="1"/>
    <xf numFmtId="17" fontId="46" fillId="0" borderId="11" xfId="1" applyNumberFormat="1" applyFont="1" applyFill="1" applyBorder="1" applyAlignment="1">
      <alignment horizontal="center"/>
    </xf>
    <xf numFmtId="0" fontId="46" fillId="0" borderId="11" xfId="1" applyFont="1" applyFill="1" applyBorder="1"/>
    <xf numFmtId="0" fontId="47" fillId="0" borderId="12" xfId="1" applyFont="1" applyFill="1" applyBorder="1" applyAlignment="1">
      <alignment horizontal="center"/>
    </xf>
    <xf numFmtId="0" fontId="45" fillId="0" borderId="0" xfId="1" applyFont="1" applyFill="1"/>
    <xf numFmtId="0" fontId="46" fillId="0" borderId="0" xfId="1" applyFont="1" applyBorder="1"/>
    <xf numFmtId="0" fontId="46" fillId="0" borderId="13" xfId="1" applyFont="1" applyBorder="1" applyAlignment="1" applyProtection="1">
      <alignment horizontal="center"/>
    </xf>
    <xf numFmtId="0" fontId="46" fillId="0" borderId="13" xfId="1" applyFont="1" applyBorder="1" applyAlignment="1" applyProtection="1">
      <alignment horizontal="centerContinuous"/>
    </xf>
    <xf numFmtId="0" fontId="47" fillId="0" borderId="14" xfId="1" applyFont="1" applyBorder="1" applyAlignment="1" applyProtection="1">
      <alignment horizontal="centerContinuous"/>
    </xf>
    <xf numFmtId="0" fontId="46" fillId="0" borderId="15" xfId="1" applyFont="1" applyBorder="1" applyAlignment="1">
      <alignment horizontal="center"/>
    </xf>
    <xf numFmtId="0" fontId="46" fillId="0" borderId="16" xfId="1" applyFont="1" applyBorder="1" applyAlignment="1">
      <alignment horizontal="center"/>
    </xf>
    <xf numFmtId="0" fontId="46" fillId="0" borderId="11" xfId="1" applyFont="1" applyBorder="1"/>
    <xf numFmtId="0" fontId="49" fillId="0" borderId="11" xfId="1" applyFont="1" applyBorder="1"/>
    <xf numFmtId="0" fontId="49" fillId="0" borderId="17" xfId="1" applyFont="1" applyBorder="1"/>
    <xf numFmtId="0" fontId="46" fillId="0" borderId="17" xfId="1" applyFont="1" applyBorder="1"/>
    <xf numFmtId="0" fontId="46" fillId="0" borderId="18" xfId="1" applyFont="1" applyBorder="1" applyAlignment="1">
      <alignment horizontal="center"/>
    </xf>
    <xf numFmtId="0" fontId="46" fillId="0" borderId="18" xfId="1" applyFont="1" applyBorder="1" applyAlignment="1" applyProtection="1">
      <alignment horizontal="centerContinuous"/>
    </xf>
    <xf numFmtId="0" fontId="47" fillId="0" borderId="19" xfId="1" applyFont="1" applyBorder="1" applyAlignment="1" applyProtection="1">
      <alignment horizontal="centerContinuous"/>
    </xf>
    <xf numFmtId="0" fontId="46" fillId="0" borderId="20" xfId="1" applyFont="1" applyBorder="1" applyAlignment="1">
      <alignment horizontal="center"/>
    </xf>
    <xf numFmtId="0" fontId="51" fillId="0" borderId="21" xfId="1" applyFont="1" applyBorder="1"/>
    <xf numFmtId="0" fontId="45" fillId="6" borderId="22" xfId="1" applyFont="1" applyFill="1" applyBorder="1"/>
    <xf numFmtId="0" fontId="53" fillId="6" borderId="23" xfId="1" applyFont="1" applyFill="1" applyBorder="1"/>
    <xf numFmtId="0" fontId="54" fillId="0" borderId="24" xfId="1" applyFont="1" applyBorder="1"/>
    <xf numFmtId="0" fontId="55" fillId="0" borderId="24" xfId="1" applyFont="1" applyBorder="1"/>
    <xf numFmtId="0" fontId="55" fillId="0" borderId="24" xfId="1" applyNumberFormat="1" applyFont="1" applyBorder="1" applyAlignment="1">
      <alignment horizontal="center"/>
    </xf>
    <xf numFmtId="0" fontId="55" fillId="0" borderId="24" xfId="1" applyFont="1" applyBorder="1" applyAlignment="1" applyProtection="1">
      <alignment horizontal="centerContinuous"/>
    </xf>
    <xf numFmtId="0" fontId="53" fillId="0" borderId="25" xfId="1" applyFont="1" applyBorder="1" applyAlignment="1" applyProtection="1">
      <alignment horizontal="centerContinuous"/>
    </xf>
    <xf numFmtId="0" fontId="49" fillId="0" borderId="27" xfId="1" applyFont="1" applyBorder="1"/>
    <xf numFmtId="0" fontId="51" fillId="0" borderId="27" xfId="1" applyFont="1" applyBorder="1"/>
    <xf numFmtId="0" fontId="57" fillId="0" borderId="0" xfId="3" applyFont="1"/>
    <xf numFmtId="0" fontId="46" fillId="0" borderId="26" xfId="1" applyFont="1" applyBorder="1" applyAlignment="1">
      <alignment horizontal="center"/>
    </xf>
    <xf numFmtId="0" fontId="45" fillId="0" borderId="28" xfId="2" applyFont="1" applyBorder="1"/>
    <xf numFmtId="0" fontId="45" fillId="0" borderId="29" xfId="1" applyFont="1" applyBorder="1"/>
    <xf numFmtId="14" fontId="45" fillId="0" borderId="27" xfId="1" applyNumberFormat="1" applyFont="1" applyBorder="1" applyAlignment="1">
      <alignment horizontal="center"/>
    </xf>
    <xf numFmtId="0" fontId="54" fillId="0" borderId="27" xfId="1" applyNumberFormat="1" applyFont="1" applyFill="1" applyBorder="1" applyAlignment="1">
      <alignment horizontal="center"/>
    </xf>
    <xf numFmtId="4" fontId="47" fillId="0" borderId="0" xfId="0" applyNumberFormat="1" applyFont="1" applyBorder="1" applyAlignment="1"/>
    <xf numFmtId="4" fontId="47" fillId="0" borderId="30" xfId="1" applyNumberFormat="1" applyFont="1" applyFill="1" applyBorder="1"/>
    <xf numFmtId="0" fontId="52" fillId="0" borderId="0" xfId="3" applyFont="1"/>
    <xf numFmtId="165" fontId="52" fillId="0" borderId="0" xfId="3" applyNumberFormat="1" applyFont="1" applyAlignment="1">
      <alignment horizontal="center"/>
    </xf>
    <xf numFmtId="166" fontId="52" fillId="0" borderId="0" xfId="3" applyNumberFormat="1" applyFont="1"/>
    <xf numFmtId="0" fontId="46" fillId="0" borderId="27" xfId="1" applyFont="1" applyBorder="1" applyAlignment="1">
      <alignment horizontal="center"/>
    </xf>
    <xf numFmtId="0" fontId="45" fillId="0" borderId="29" xfId="2" applyFont="1" applyBorder="1"/>
    <xf numFmtId="0" fontId="49" fillId="0" borderId="27" xfId="2" applyFont="1" applyBorder="1"/>
    <xf numFmtId="0" fontId="54" fillId="0" borderId="16" xfId="1" applyNumberFormat="1" applyFont="1" applyBorder="1" applyAlignment="1">
      <alignment horizontal="center"/>
    </xf>
    <xf numFmtId="4" fontId="47" fillId="0" borderId="27" xfId="1" quotePrefix="1" applyNumberFormat="1" applyFont="1" applyFill="1" applyBorder="1" applyAlignment="1">
      <alignment horizontal="right"/>
    </xf>
    <xf numFmtId="0" fontId="45" fillId="0" borderId="31" xfId="2" applyFont="1" applyBorder="1"/>
    <xf numFmtId="14" fontId="45" fillId="0" borderId="16" xfId="1" applyNumberFormat="1" applyFont="1" applyBorder="1" applyAlignment="1">
      <alignment horizontal="center"/>
    </xf>
    <xf numFmtId="0" fontId="49" fillId="0" borderId="16" xfId="2" applyFont="1" applyBorder="1"/>
    <xf numFmtId="0" fontId="54" fillId="0" borderId="27" xfId="1" applyNumberFormat="1" applyFont="1" applyBorder="1" applyAlignment="1">
      <alignment horizontal="center"/>
    </xf>
    <xf numFmtId="14" fontId="45" fillId="0" borderId="29" xfId="1" applyNumberFormat="1" applyFont="1" applyBorder="1" applyAlignment="1">
      <alignment horizontal="center"/>
    </xf>
    <xf numFmtId="14" fontId="45" fillId="0" borderId="27" xfId="2" applyNumberFormat="1" applyFont="1" applyBorder="1" applyAlignment="1">
      <alignment horizontal="center"/>
    </xf>
    <xf numFmtId="0" fontId="54" fillId="0" borderId="27" xfId="2" applyNumberFormat="1" applyFont="1" applyBorder="1" applyAlignment="1">
      <alignment horizontal="center"/>
    </xf>
    <xf numFmtId="4" fontId="47" fillId="0" borderId="27" xfId="2" quotePrefix="1" applyNumberFormat="1" applyFont="1" applyBorder="1" applyAlignment="1">
      <alignment horizontal="right"/>
    </xf>
    <xf numFmtId="4" fontId="47" fillId="0" borderId="27" xfId="2" applyNumberFormat="1" applyFont="1" applyBorder="1"/>
    <xf numFmtId="0" fontId="46" fillId="0" borderId="27" xfId="1" applyFont="1" applyFill="1" applyBorder="1" applyAlignment="1">
      <alignment horizontal="center"/>
    </xf>
    <xf numFmtId="0" fontId="45" fillId="0" borderId="28" xfId="2" applyFont="1" applyFill="1" applyBorder="1"/>
    <xf numFmtId="0" fontId="45" fillId="0" borderId="29" xfId="1" applyFont="1" applyFill="1" applyBorder="1"/>
    <xf numFmtId="14" fontId="45" fillId="0" borderId="27" xfId="1" applyNumberFormat="1" applyFont="1" applyFill="1" applyBorder="1" applyAlignment="1">
      <alignment horizontal="center"/>
    </xf>
    <xf numFmtId="0" fontId="52" fillId="0" borderId="0" xfId="3" applyFont="1" applyFill="1"/>
    <xf numFmtId="166" fontId="52" fillId="0" borderId="0" xfId="3" applyNumberFormat="1" applyFont="1" applyFill="1"/>
    <xf numFmtId="4" fontId="47" fillId="0" borderId="28" xfId="1" applyNumberFormat="1" applyFont="1" applyFill="1" applyBorder="1"/>
    <xf numFmtId="4" fontId="47" fillId="0" borderId="27" xfId="2" applyNumberFormat="1" applyFont="1" applyBorder="1" applyAlignment="1">
      <alignment horizontal="right"/>
    </xf>
    <xf numFmtId="0" fontId="49" fillId="0" borderId="27" xfId="1" applyFont="1" applyFill="1" applyBorder="1"/>
    <xf numFmtId="4" fontId="47" fillId="0" borderId="30" xfId="1" applyNumberFormat="1" applyFont="1" applyBorder="1"/>
    <xf numFmtId="4" fontId="47" fillId="0" borderId="32" xfId="1" applyNumberFormat="1" applyFont="1" applyFill="1" applyBorder="1"/>
    <xf numFmtId="0" fontId="46" fillId="0" borderId="26" xfId="1" applyFont="1" applyFill="1" applyBorder="1" applyAlignment="1">
      <alignment horizontal="center"/>
    </xf>
    <xf numFmtId="0" fontId="45" fillId="0" borderId="29" xfId="2" applyFont="1" applyFill="1" applyBorder="1"/>
    <xf numFmtId="14" fontId="45" fillId="0" borderId="27" xfId="2" applyNumberFormat="1" applyFont="1" applyFill="1" applyBorder="1" applyAlignment="1">
      <alignment horizontal="center"/>
    </xf>
    <xf numFmtId="0" fontId="49" fillId="0" borderId="27" xfId="2" applyFont="1" applyFill="1" applyBorder="1"/>
    <xf numFmtId="164" fontId="47" fillId="0" borderId="27" xfId="1" quotePrefix="1" applyNumberFormat="1" applyFont="1" applyFill="1" applyBorder="1" applyAlignment="1">
      <alignment horizontal="right"/>
    </xf>
    <xf numFmtId="4" fontId="47" fillId="0" borderId="27" xfId="1" applyNumberFormat="1" applyFont="1" applyFill="1" applyBorder="1" applyAlignment="1">
      <alignment horizontal="right"/>
    </xf>
    <xf numFmtId="4" fontId="47" fillId="0" borderId="27" xfId="1" applyNumberFormat="1" applyFont="1" applyBorder="1"/>
    <xf numFmtId="0" fontId="54" fillId="0" borderId="27" xfId="1" applyFont="1" applyBorder="1" applyAlignment="1">
      <alignment horizontal="center"/>
    </xf>
    <xf numFmtId="0" fontId="46" fillId="0" borderId="0" xfId="1" applyFont="1" applyFill="1" applyBorder="1" applyAlignment="1" applyProtection="1">
      <alignment horizontal="left"/>
    </xf>
    <xf numFmtId="14" fontId="46" fillId="0" borderId="0" xfId="1" quotePrefix="1" applyNumberFormat="1" applyFont="1" applyFill="1" applyBorder="1"/>
    <xf numFmtId="0" fontId="46" fillId="0" borderId="0" xfId="1" applyFont="1" applyFill="1" applyBorder="1"/>
    <xf numFmtId="0" fontId="49" fillId="0" borderId="0" xfId="1" applyFont="1" applyFill="1" applyBorder="1"/>
    <xf numFmtId="0" fontId="45" fillId="0" borderId="0" xfId="1" applyFont="1" applyFill="1" applyBorder="1"/>
    <xf numFmtId="0" fontId="47" fillId="0" borderId="0" xfId="1" applyFont="1" applyFill="1" applyBorder="1"/>
    <xf numFmtId="0" fontId="49" fillId="0" borderId="0" xfId="1" applyFont="1" applyFill="1" applyBorder="1" applyAlignment="1" applyProtection="1">
      <alignment horizontal="left"/>
    </xf>
    <xf numFmtId="0" fontId="54" fillId="0" borderId="0" xfId="1" applyNumberFormat="1" applyFont="1" applyFill="1" applyBorder="1" applyAlignment="1">
      <alignment horizontal="center"/>
    </xf>
    <xf numFmtId="167" fontId="47" fillId="0" borderId="0" xfId="1" quotePrefix="1" applyNumberFormat="1" applyFont="1" applyFill="1" applyBorder="1" applyAlignment="1">
      <alignment horizontal="right"/>
    </xf>
    <xf numFmtId="167" fontId="47" fillId="0" borderId="0" xfId="1" applyNumberFormat="1" applyFont="1" applyFill="1" applyBorder="1"/>
    <xf numFmtId="167" fontId="58" fillId="0" borderId="0" xfId="1" quotePrefix="1" applyNumberFormat="1" applyFont="1" applyFill="1" applyBorder="1" applyAlignment="1">
      <alignment horizontal="right"/>
    </xf>
    <xf numFmtId="0" fontId="49" fillId="0" borderId="0" xfId="1" applyFont="1" applyBorder="1"/>
    <xf numFmtId="0" fontId="54" fillId="0" borderId="0" xfId="1" applyNumberFormat="1" applyFont="1" applyBorder="1" applyAlignment="1">
      <alignment horizontal="center"/>
    </xf>
    <xf numFmtId="167" fontId="58" fillId="0" borderId="0" xfId="1" quotePrefix="1" applyNumberFormat="1" applyFont="1" applyBorder="1" applyAlignment="1">
      <alignment horizontal="right"/>
    </xf>
    <xf numFmtId="167" fontId="47" fillId="0" borderId="0" xfId="1" applyNumberFormat="1" applyFont="1" applyBorder="1"/>
    <xf numFmtId="167" fontId="47" fillId="0" borderId="0" xfId="1" quotePrefix="1" applyNumberFormat="1" applyFont="1" applyBorder="1" applyAlignment="1">
      <alignment horizontal="right"/>
    </xf>
    <xf numFmtId="0" fontId="49" fillId="0" borderId="0" xfId="2" applyFont="1" applyBorder="1"/>
    <xf numFmtId="0" fontId="54" fillId="0" borderId="0" xfId="2" applyNumberFormat="1" applyFont="1" applyBorder="1" applyAlignment="1">
      <alignment horizontal="center"/>
    </xf>
    <xf numFmtId="14" fontId="45" fillId="0" borderId="0" xfId="1" applyNumberFormat="1" applyFont="1" applyBorder="1" applyAlignment="1">
      <alignment horizontal="center"/>
    </xf>
    <xf numFmtId="0" fontId="45" fillId="0" borderId="0" xfId="1" applyFont="1" applyBorder="1"/>
    <xf numFmtId="0" fontId="47" fillId="0" borderId="0" xfId="1" applyFont="1" applyBorder="1"/>
    <xf numFmtId="0" fontId="45" fillId="0" borderId="0" xfId="2" applyFont="1" applyBorder="1"/>
    <xf numFmtId="0" fontId="46" fillId="0" borderId="0" xfId="1" applyFont="1"/>
    <xf numFmtId="0" fontId="47" fillId="0" borderId="0" xfId="1" applyFont="1"/>
    <xf numFmtId="0" fontId="45" fillId="0" borderId="0" xfId="2" applyFont="1" applyFill="1" applyBorder="1"/>
    <xf numFmtId="14" fontId="45" fillId="0" borderId="0" xfId="2" applyNumberFormat="1" applyFont="1" applyBorder="1" applyAlignment="1">
      <alignment horizontal="center"/>
    </xf>
    <xf numFmtId="0" fontId="54" fillId="0" borderId="34" xfId="1" applyNumberFormat="1" applyFont="1" applyFill="1" applyBorder="1" applyAlignment="1">
      <alignment horizontal="center"/>
    </xf>
    <xf numFmtId="4" fontId="47" fillId="0" borderId="27" xfId="2" applyNumberFormat="1" applyFont="1" applyFill="1" applyBorder="1"/>
    <xf numFmtId="0" fontId="45" fillId="8" borderId="0" xfId="1" applyFont="1" applyFill="1"/>
    <xf numFmtId="0" fontId="45" fillId="8" borderId="0" xfId="1" applyFont="1" applyFill="1" applyBorder="1"/>
    <xf numFmtId="0" fontId="45" fillId="9" borderId="0" xfId="1" applyFont="1" applyFill="1"/>
    <xf numFmtId="0" fontId="45" fillId="9" borderId="0" xfId="1" applyFont="1" applyFill="1" applyBorder="1"/>
    <xf numFmtId="14" fontId="59" fillId="0" borderId="0" xfId="0" applyNumberFormat="1" applyFont="1">
      <alignment vertical="top"/>
    </xf>
    <xf numFmtId="0" fontId="59" fillId="0" borderId="0" xfId="0" applyFont="1">
      <alignment vertical="top"/>
    </xf>
    <xf numFmtId="0" fontId="46" fillId="0" borderId="0" xfId="1" applyFont="1" applyFill="1"/>
    <xf numFmtId="0" fontId="59" fillId="0" borderId="0" xfId="0" applyFont="1" applyFill="1">
      <alignment vertical="top"/>
    </xf>
    <xf numFmtId="0" fontId="0" fillId="10" borderId="0" xfId="0" applyFill="1">
      <alignment vertical="top"/>
    </xf>
    <xf numFmtId="0" fontId="54" fillId="0" borderId="34" xfId="1" applyNumberFormat="1" applyFont="1" applyBorder="1" applyAlignment="1">
      <alignment horizontal="center"/>
    </xf>
    <xf numFmtId="0" fontId="45" fillId="11" borderId="0" xfId="1" applyFont="1" applyFill="1"/>
    <xf numFmtId="0" fontId="43" fillId="10" borderId="0" xfId="0" applyFont="1" applyFill="1">
      <alignment vertical="top"/>
    </xf>
    <xf numFmtId="0" fontId="46" fillId="0" borderId="21" xfId="1" applyFont="1" applyBorder="1" applyAlignment="1">
      <alignment horizontal="center"/>
    </xf>
    <xf numFmtId="0" fontId="49" fillId="0" borderId="35" xfId="1" applyFont="1" applyBorder="1"/>
    <xf numFmtId="0" fontId="49" fillId="0" borderId="18" xfId="1" applyFont="1" applyBorder="1"/>
    <xf numFmtId="0" fontId="51" fillId="0" borderId="18" xfId="1" applyFont="1" applyBorder="1"/>
    <xf numFmtId="0" fontId="52" fillId="0" borderId="36" xfId="1" applyFont="1" applyBorder="1"/>
    <xf numFmtId="0" fontId="53" fillId="0" borderId="37" xfId="1" applyFont="1" applyBorder="1"/>
    <xf numFmtId="14" fontId="56" fillId="0" borderId="18" xfId="1" applyNumberFormat="1" applyFont="1" applyBorder="1" applyAlignment="1">
      <alignment horizontal="center"/>
    </xf>
    <xf numFmtId="0" fontId="56" fillId="0" borderId="18" xfId="1" applyNumberFormat="1" applyFont="1" applyBorder="1" applyAlignment="1">
      <alignment horizontal="center"/>
    </xf>
    <xf numFmtId="164" fontId="53" fillId="0" borderId="18" xfId="1" applyNumberFormat="1" applyFont="1" applyBorder="1" applyAlignment="1">
      <alignment horizontal="right"/>
    </xf>
    <xf numFmtId="164" fontId="53" fillId="0" borderId="33" xfId="1" applyNumberFormat="1" applyFont="1" applyBorder="1"/>
    <xf numFmtId="168" fontId="47" fillId="0" borderId="0" xfId="0" applyNumberFormat="1" applyFont="1" applyBorder="1" applyAlignment="1"/>
    <xf numFmtId="165" fontId="52" fillId="6" borderId="0" xfId="3" applyNumberFormat="1" applyFont="1" applyFill="1" applyAlignment="1">
      <alignment horizontal="center"/>
    </xf>
    <xf numFmtId="0" fontId="45" fillId="0" borderId="27" xfId="2" applyFont="1" applyFill="1" applyBorder="1"/>
    <xf numFmtId="164" fontId="47" fillId="0" borderId="27" xfId="2" applyNumberFormat="1" applyFont="1" applyBorder="1" applyAlignment="1">
      <alignment horizontal="right"/>
    </xf>
    <xf numFmtId="14" fontId="45" fillId="0" borderId="28" xfId="2" applyNumberFormat="1" applyFont="1" applyBorder="1"/>
    <xf numFmtId="0" fontId="60" fillId="0" borderId="0" xfId="0" applyFont="1" applyFill="1" applyBorder="1" applyAlignment="1"/>
    <xf numFmtId="4" fontId="60" fillId="0" borderId="0" xfId="0" applyNumberFormat="1" applyFont="1" applyFill="1" applyBorder="1" applyAlignment="1"/>
    <xf numFmtId="164" fontId="60" fillId="0" borderId="0" xfId="0" applyNumberFormat="1" applyFont="1" applyFill="1" applyBorder="1" applyAlignment="1"/>
    <xf numFmtId="164" fontId="45" fillId="0" borderId="0" xfId="0" applyNumberFormat="1" applyFont="1" applyBorder="1" applyAlignment="1">
      <alignment horizontal="center" wrapText="1"/>
    </xf>
    <xf numFmtId="164" fontId="45" fillId="12" borderId="0" xfId="0" applyNumberFormat="1" applyFont="1" applyFill="1" applyBorder="1" applyAlignment="1">
      <alignment horizontal="center" wrapText="1"/>
    </xf>
    <xf numFmtId="164" fontId="62" fillId="0" borderId="0" xfId="0" applyNumberFormat="1" applyFont="1" applyFill="1" applyBorder="1" applyAlignment="1">
      <alignment horizontal="center" textRotation="90" wrapText="1"/>
    </xf>
    <xf numFmtId="164" fontId="62" fillId="0" borderId="0" xfId="0" applyNumberFormat="1" applyFont="1" applyBorder="1" applyAlignment="1">
      <alignment horizontal="center" wrapText="1"/>
    </xf>
    <xf numFmtId="165" fontId="62" fillId="12" borderId="0" xfId="0" applyNumberFormat="1" applyFont="1" applyFill="1" applyBorder="1" applyAlignment="1">
      <alignment horizontal="center" wrapText="1"/>
    </xf>
    <xf numFmtId="164" fontId="62" fillId="12" borderId="0" xfId="0" applyNumberFormat="1" applyFont="1" applyFill="1" applyBorder="1" applyAlignment="1">
      <alignment horizontal="center" wrapText="1"/>
    </xf>
    <xf numFmtId="0" fontId="45" fillId="0" borderId="0" xfId="0" applyFont="1" applyBorder="1" applyAlignment="1">
      <alignment wrapText="1"/>
    </xf>
    <xf numFmtId="4" fontId="45" fillId="0" borderId="0" xfId="0" applyNumberFormat="1" applyFont="1" applyBorder="1" applyAlignment="1">
      <alignment wrapText="1"/>
    </xf>
    <xf numFmtId="164" fontId="45" fillId="0" borderId="0" xfId="0" applyNumberFormat="1" applyFont="1" applyBorder="1" applyAlignment="1">
      <alignment horizontal="center"/>
    </xf>
    <xf numFmtId="164" fontId="45" fillId="12" borderId="0" xfId="0" applyNumberFormat="1" applyFont="1" applyFill="1" applyBorder="1" applyAlignment="1">
      <alignment horizontal="center"/>
    </xf>
    <xf numFmtId="164" fontId="63" fillId="12" borderId="0" xfId="0" applyNumberFormat="1" applyFont="1" applyFill="1" applyBorder="1" applyAlignment="1">
      <alignment horizontal="center"/>
    </xf>
    <xf numFmtId="0" fontId="63" fillId="12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/>
    </xf>
    <xf numFmtId="164" fontId="62" fillId="0" borderId="0" xfId="0" applyNumberFormat="1" applyFont="1" applyBorder="1" applyAlignment="1">
      <alignment horizontal="center"/>
    </xf>
    <xf numFmtId="165" fontId="62" fillId="12" borderId="0" xfId="0" applyNumberFormat="1" applyFont="1" applyFill="1" applyBorder="1" applyAlignment="1">
      <alignment horizontal="center"/>
    </xf>
    <xf numFmtId="164" fontId="62" fillId="0" borderId="0" xfId="0" applyNumberFormat="1" applyFont="1" applyBorder="1" applyAlignment="1"/>
    <xf numFmtId="164" fontId="62" fillId="12" borderId="0" xfId="0" applyNumberFormat="1" applyFont="1" applyFill="1" applyBorder="1" applyAlignment="1"/>
    <xf numFmtId="164" fontId="45" fillId="0" borderId="42" xfId="0" applyNumberFormat="1" applyFont="1" applyBorder="1" applyAlignment="1">
      <alignment horizontal="center"/>
    </xf>
    <xf numFmtId="164" fontId="45" fillId="12" borderId="42" xfId="0" applyNumberFormat="1" applyFont="1" applyFill="1" applyBorder="1" applyAlignment="1">
      <alignment horizontal="center"/>
    </xf>
    <xf numFmtId="164" fontId="62" fillId="12" borderId="42" xfId="0" applyNumberFormat="1" applyFont="1" applyFill="1" applyBorder="1" applyAlignment="1">
      <alignment horizontal="center"/>
    </xf>
    <xf numFmtId="0" fontId="62" fillId="12" borderId="42" xfId="0" applyNumberFormat="1" applyFont="1" applyFill="1" applyBorder="1" applyAlignment="1">
      <alignment horizontal="center"/>
    </xf>
    <xf numFmtId="164" fontId="62" fillId="0" borderId="42" xfId="0" applyNumberFormat="1" applyFont="1" applyFill="1" applyBorder="1" applyAlignment="1">
      <alignment horizontal="center"/>
    </xf>
    <xf numFmtId="164" fontId="62" fillId="0" borderId="42" xfId="0" applyNumberFormat="1" applyFont="1" applyBorder="1" applyAlignment="1">
      <alignment horizontal="center"/>
    </xf>
    <xf numFmtId="165" fontId="62" fillId="12" borderId="42" xfId="0" applyNumberFormat="1" applyFont="1" applyFill="1" applyBorder="1" applyAlignment="1">
      <alignment horizontal="center"/>
    </xf>
    <xf numFmtId="0" fontId="45" fillId="0" borderId="0" xfId="0" applyFont="1" applyBorder="1" applyAlignment="1"/>
    <xf numFmtId="4" fontId="45" fillId="0" borderId="0" xfId="0" applyNumberFormat="1" applyFont="1" applyBorder="1" applyAlignment="1"/>
    <xf numFmtId="164" fontId="60" fillId="0" borderId="0" xfId="0" applyNumberFormat="1" applyFont="1" applyBorder="1" applyAlignment="1"/>
    <xf numFmtId="164" fontId="60" fillId="12" borderId="0" xfId="0" applyNumberFormat="1" applyFont="1" applyFill="1" applyBorder="1" applyAlignment="1"/>
    <xf numFmtId="164" fontId="64" fillId="12" borderId="0" xfId="0" applyNumberFormat="1" applyFont="1" applyFill="1" applyBorder="1" applyAlignment="1">
      <alignment horizontal="center"/>
    </xf>
    <xf numFmtId="0" fontId="64" fillId="12" borderId="0" xfId="0" applyNumberFormat="1" applyFont="1" applyFill="1" applyBorder="1" applyAlignment="1">
      <alignment horizontal="center"/>
    </xf>
    <xf numFmtId="164" fontId="64" fillId="0" borderId="0" xfId="0" applyNumberFormat="1" applyFont="1" applyFill="1" applyBorder="1" applyAlignment="1"/>
    <xf numFmtId="164" fontId="64" fillId="0" borderId="0" xfId="0" applyNumberFormat="1" applyFont="1" applyBorder="1" applyAlignment="1"/>
    <xf numFmtId="165" fontId="64" fillId="12" borderId="0" xfId="0" applyNumberFormat="1" applyFont="1" applyFill="1" applyBorder="1" applyAlignment="1">
      <alignment horizontal="center"/>
    </xf>
    <xf numFmtId="164" fontId="64" fillId="12" borderId="0" xfId="0" applyNumberFormat="1" applyFont="1" applyFill="1" applyBorder="1" applyAlignment="1"/>
    <xf numFmtId="0" fontId="60" fillId="0" borderId="0" xfId="0" applyFont="1" applyBorder="1" applyAlignment="1"/>
    <xf numFmtId="4" fontId="60" fillId="0" borderId="0" xfId="0" applyNumberFormat="1" applyFont="1" applyBorder="1" applyAlignment="1"/>
    <xf numFmtId="164" fontId="65" fillId="0" borderId="0" xfId="0" applyNumberFormat="1" applyFont="1" applyBorder="1" applyAlignment="1"/>
    <xf numFmtId="164" fontId="65" fillId="12" borderId="0" xfId="0" applyNumberFormat="1" applyFont="1" applyFill="1" applyBorder="1" applyAlignment="1"/>
    <xf numFmtId="0" fontId="61" fillId="12" borderId="0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/>
    <xf numFmtId="164" fontId="61" fillId="0" borderId="0" xfId="0" applyNumberFormat="1" applyFont="1" applyBorder="1" applyAlignment="1"/>
    <xf numFmtId="164" fontId="64" fillId="13" borderId="0" xfId="0" applyNumberFormat="1" applyFont="1" applyFill="1" applyBorder="1" applyAlignment="1"/>
    <xf numFmtId="165" fontId="60" fillId="0" borderId="0" xfId="0" applyNumberFormat="1" applyFont="1" applyBorder="1" applyAlignment="1"/>
    <xf numFmtId="2" fontId="60" fillId="0" borderId="0" xfId="0" applyNumberFormat="1" applyFont="1" applyBorder="1" applyAlignment="1"/>
    <xf numFmtId="164" fontId="60" fillId="13" borderId="0" xfId="0" applyNumberFormat="1" applyFont="1" applyFill="1" applyBorder="1" applyAlignment="1"/>
    <xf numFmtId="164" fontId="64" fillId="0" borderId="0" xfId="0" applyNumberFormat="1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 applyAlignment="1">
      <alignment horizontal="center"/>
    </xf>
    <xf numFmtId="16" fontId="60" fillId="0" borderId="0" xfId="0" applyNumberFormat="1" applyFont="1" applyFill="1" applyBorder="1" applyAlignment="1">
      <alignment horizontal="center"/>
    </xf>
    <xf numFmtId="16" fontId="45" fillId="0" borderId="0" xfId="0" applyNumberFormat="1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164" fontId="45" fillId="14" borderId="0" xfId="0" applyNumberFormat="1" applyFont="1" applyFill="1" applyBorder="1" applyAlignment="1">
      <alignment horizontal="center" wrapText="1"/>
    </xf>
    <xf numFmtId="16" fontId="45" fillId="0" borderId="0" xfId="0" applyNumberFormat="1" applyFont="1" applyFill="1" applyBorder="1" applyAlignment="1">
      <alignment horizontal="center"/>
    </xf>
    <xf numFmtId="0" fontId="45" fillId="0" borderId="0" xfId="0" applyNumberFormat="1" applyFont="1" applyBorder="1" applyAlignment="1">
      <alignment horizontal="center" wrapText="1"/>
    </xf>
    <xf numFmtId="164" fontId="45" fillId="14" borderId="0" xfId="0" applyNumberFormat="1" applyFont="1" applyFill="1" applyBorder="1" applyAlignment="1">
      <alignment horizontal="center"/>
    </xf>
    <xf numFmtId="16" fontId="45" fillId="0" borderId="42" xfId="0" applyNumberFormat="1" applyFont="1" applyFill="1" applyBorder="1" applyAlignment="1">
      <alignment horizontal="center"/>
    </xf>
    <xf numFmtId="0" fontId="45" fillId="0" borderId="42" xfId="0" applyFont="1" applyBorder="1" applyAlignment="1">
      <alignment wrapText="1"/>
    </xf>
    <xf numFmtId="164" fontId="45" fillId="14" borderId="42" xfId="0" applyNumberFormat="1" applyFont="1" applyFill="1" applyBorder="1" applyAlignment="1">
      <alignment horizontal="center"/>
    </xf>
    <xf numFmtId="164" fontId="60" fillId="14" borderId="0" xfId="0" applyNumberFormat="1" applyFont="1" applyFill="1" applyBorder="1" applyAlignment="1"/>
    <xf numFmtId="164" fontId="60" fillId="15" borderId="0" xfId="0" applyNumberFormat="1" applyFont="1" applyFill="1" applyBorder="1" applyAlignment="1"/>
    <xf numFmtId="49" fontId="42" fillId="0" borderId="0" xfId="0" applyNumberFormat="1" applyFont="1" applyBorder="1" applyAlignment="1">
      <alignment horizontal="left" vertical="top" wrapText="1" readingOrder="1"/>
    </xf>
    <xf numFmtId="0" fontId="43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 readingOrder="1"/>
    </xf>
    <xf numFmtId="4" fontId="41" fillId="2" borderId="0" xfId="0" applyNumberFormat="1" applyFont="1" applyFill="1" applyAlignment="1">
      <alignment horizontal="right" vertical="top"/>
    </xf>
    <xf numFmtId="0" fontId="0" fillId="0" borderId="0" xfId="0">
      <alignment vertical="top"/>
    </xf>
    <xf numFmtId="0" fontId="0" fillId="2" borderId="0" xfId="0" applyFill="1">
      <alignment vertical="top"/>
    </xf>
    <xf numFmtId="0" fontId="0" fillId="0" borderId="0" xfId="0" applyFill="1">
      <alignment vertical="top"/>
    </xf>
    <xf numFmtId="0" fontId="0" fillId="0" borderId="0" xfId="0" applyAlignment="1"/>
    <xf numFmtId="0" fontId="42" fillId="2" borderId="0" xfId="0" applyFont="1" applyFill="1" applyBorder="1" applyAlignment="1">
      <alignment horizontal="center" vertical="top" wrapText="1" readingOrder="1"/>
    </xf>
    <xf numFmtId="0" fontId="46" fillId="0" borderId="1" xfId="1" applyFont="1" applyBorder="1" applyAlignment="1">
      <alignment horizontal="center"/>
    </xf>
    <xf numFmtId="0" fontId="46" fillId="0" borderId="3" xfId="1" applyFont="1" applyBorder="1" applyAlignment="1">
      <alignment horizontal="center"/>
    </xf>
    <xf numFmtId="0" fontId="52" fillId="7" borderId="0" xfId="3" applyFont="1" applyFill="1" applyBorder="1" applyAlignment="1">
      <alignment horizontal="center"/>
    </xf>
    <xf numFmtId="0" fontId="52" fillId="7" borderId="0" xfId="3" applyFont="1" applyFill="1" applyAlignment="1">
      <alignment horizontal="center"/>
    </xf>
    <xf numFmtId="0" fontId="65" fillId="0" borderId="0" xfId="0" applyFont="1" applyFill="1" applyBorder="1" applyAlignment="1">
      <alignment horizontal="center"/>
    </xf>
    <xf numFmtId="17" fontId="65" fillId="0" borderId="0" xfId="0" applyNumberFormat="1" applyFont="1" applyFill="1" applyBorder="1" applyAlignment="1">
      <alignment horizontal="center"/>
    </xf>
    <xf numFmtId="165" fontId="61" fillId="12" borderId="38" xfId="0" applyNumberFormat="1" applyFont="1" applyFill="1" applyBorder="1" applyAlignment="1">
      <alignment horizontal="center"/>
    </xf>
    <xf numFmtId="165" fontId="61" fillId="12" borderId="39" xfId="0" applyNumberFormat="1" applyFont="1" applyFill="1" applyBorder="1" applyAlignment="1">
      <alignment horizontal="center"/>
    </xf>
    <xf numFmtId="165" fontId="61" fillId="12" borderId="40" xfId="0" applyNumberFormat="1" applyFont="1" applyFill="1" applyBorder="1" applyAlignment="1">
      <alignment horizontal="center"/>
    </xf>
    <xf numFmtId="164" fontId="62" fillId="12" borderId="41" xfId="0" applyNumberFormat="1" applyFont="1" applyFill="1" applyBorder="1" applyAlignment="1">
      <alignment horizontal="center" wrapText="1"/>
    </xf>
    <xf numFmtId="0" fontId="45" fillId="0" borderId="0" xfId="0" applyNumberFormat="1" applyFont="1" applyBorder="1" applyAlignment="1">
      <alignment horizontal="center"/>
    </xf>
  </cellXfs>
  <cellStyles count="227">
    <cellStyle name="Comma 10" xfId="39"/>
    <cellStyle name="Comma 10 2" xfId="93"/>
    <cellStyle name="Comma 10 2 2" xfId="179"/>
    <cellStyle name="Comma 10 3" xfId="135"/>
    <cellStyle name="Comma 11" xfId="41"/>
    <cellStyle name="Comma 11 2" xfId="95"/>
    <cellStyle name="Comma 11 2 2" xfId="181"/>
    <cellStyle name="Comma 11 3" xfId="137"/>
    <cellStyle name="Comma 12" xfId="43"/>
    <cellStyle name="Comma 12 2" xfId="97"/>
    <cellStyle name="Comma 12 2 2" xfId="183"/>
    <cellStyle name="Comma 12 3" xfId="139"/>
    <cellStyle name="Comma 13" xfId="45"/>
    <cellStyle name="Comma 13 2" xfId="99"/>
    <cellStyle name="Comma 13 2 2" xfId="185"/>
    <cellStyle name="Comma 13 3" xfId="141"/>
    <cellStyle name="Comma 14" xfId="47"/>
    <cellStyle name="Comma 14 2" xfId="101"/>
    <cellStyle name="Comma 14 2 2" xfId="187"/>
    <cellStyle name="Comma 14 3" xfId="143"/>
    <cellStyle name="Comma 15" xfId="53"/>
    <cellStyle name="Comma 15 2" xfId="104"/>
    <cellStyle name="Comma 15 2 2" xfId="190"/>
    <cellStyle name="Comma 15 3" xfId="146"/>
    <cellStyle name="Comma 16" xfId="56"/>
    <cellStyle name="Comma 16 2" xfId="106"/>
    <cellStyle name="Comma 16 2 2" xfId="192"/>
    <cellStyle name="Comma 16 3" xfId="148"/>
    <cellStyle name="Comma 17" xfId="58"/>
    <cellStyle name="Comma 17 2" xfId="108"/>
    <cellStyle name="Comma 17 2 2" xfId="194"/>
    <cellStyle name="Comma 17 3" xfId="150"/>
    <cellStyle name="Comma 18" xfId="62"/>
    <cellStyle name="Comma 18 2" xfId="110"/>
    <cellStyle name="Comma 18 2 2" xfId="196"/>
    <cellStyle name="Comma 18 3" xfId="152"/>
    <cellStyle name="Comma 19" xfId="66"/>
    <cellStyle name="Comma 19 2" xfId="154"/>
    <cellStyle name="Comma 2" xfId="9"/>
    <cellStyle name="Comma 2 2" xfId="77"/>
    <cellStyle name="Comma 2 2 2" xfId="163"/>
    <cellStyle name="Comma 2 3" xfId="119"/>
    <cellStyle name="Comma 20" xfId="69"/>
    <cellStyle name="Comma 20 2" xfId="156"/>
    <cellStyle name="Comma 21" xfId="71"/>
    <cellStyle name="Comma 21 2" xfId="158"/>
    <cellStyle name="Comma 22" xfId="112"/>
    <cellStyle name="Comma 22 2" xfId="198"/>
    <cellStyle name="Comma 23" xfId="114"/>
    <cellStyle name="Comma 23 2" xfId="200"/>
    <cellStyle name="Comma 24" xfId="202"/>
    <cellStyle name="Comma 25" xfId="204"/>
    <cellStyle name="Comma 26" xfId="206"/>
    <cellStyle name="Comma 27" xfId="208"/>
    <cellStyle name="Comma 28" xfId="210"/>
    <cellStyle name="Comma 29" xfId="212"/>
    <cellStyle name="Comma 3" xfId="12"/>
    <cellStyle name="Comma 3 2" xfId="79"/>
    <cellStyle name="Comma 3 2 2" xfId="165"/>
    <cellStyle name="Comma 3 3" xfId="121"/>
    <cellStyle name="Comma 30" xfId="214"/>
    <cellStyle name="Comma 31" xfId="216"/>
    <cellStyle name="Comma 32" xfId="218"/>
    <cellStyle name="Comma 33" xfId="220"/>
    <cellStyle name="Comma 34" xfId="222"/>
    <cellStyle name="Comma 35" xfId="224"/>
    <cellStyle name="Comma 36" xfId="226"/>
    <cellStyle name="Comma 4" xfId="14"/>
    <cellStyle name="Comma 4 2" xfId="81"/>
    <cellStyle name="Comma 4 2 2" xfId="167"/>
    <cellStyle name="Comma 4 3" xfId="123"/>
    <cellStyle name="Comma 5" xfId="16"/>
    <cellStyle name="Comma 5 2" xfId="83"/>
    <cellStyle name="Comma 5 2 2" xfId="169"/>
    <cellStyle name="Comma 5 3" xfId="125"/>
    <cellStyle name="Comma 6" xfId="18"/>
    <cellStyle name="Comma 6 2" xfId="85"/>
    <cellStyle name="Comma 6 2 2" xfId="171"/>
    <cellStyle name="Comma 6 3" xfId="127"/>
    <cellStyle name="Comma 7" xfId="20"/>
    <cellStyle name="Comma 7 2" xfId="87"/>
    <cellStyle name="Comma 7 2 2" xfId="173"/>
    <cellStyle name="Comma 7 3" xfId="129"/>
    <cellStyle name="Comma 8" xfId="22"/>
    <cellStyle name="Comma 8 2" xfId="89"/>
    <cellStyle name="Comma 8 2 2" xfId="175"/>
    <cellStyle name="Comma 8 3" xfId="131"/>
    <cellStyle name="Comma 9" xfId="37"/>
    <cellStyle name="Comma 9 2" xfId="91"/>
    <cellStyle name="Comma 9 2 2" xfId="177"/>
    <cellStyle name="Comma 9 3" xfId="133"/>
    <cellStyle name="Normal" xfId="0" builtinId="0"/>
    <cellStyle name="Normal 10" xfId="15"/>
    <cellStyle name="Normal 10 2" xfId="23"/>
    <cellStyle name="Normal 10 3" xfId="82"/>
    <cellStyle name="Normal 10 3 2" xfId="168"/>
    <cellStyle name="Normal 10 4" xfId="124"/>
    <cellStyle name="Normal 11" xfId="17"/>
    <cellStyle name="Normal 11 2" xfId="48"/>
    <cellStyle name="Normal 11 3" xfId="49"/>
    <cellStyle name="Normal 11 3 2" xfId="54"/>
    <cellStyle name="Normal 11 4" xfId="84"/>
    <cellStyle name="Normal 11 4 2" xfId="170"/>
    <cellStyle name="Normal 11 5" xfId="126"/>
    <cellStyle name="Normal 12" xfId="19"/>
    <cellStyle name="Normal 12 2" xfId="59"/>
    <cellStyle name="Normal 12 3" xfId="86"/>
    <cellStyle name="Normal 12 3 2" xfId="172"/>
    <cellStyle name="Normal 12 4" xfId="128"/>
    <cellStyle name="Normal 13" xfId="21"/>
    <cellStyle name="Normal 13 2" xfId="60"/>
    <cellStyle name="Normal 13 3" xfId="88"/>
    <cellStyle name="Normal 13 3 2" xfId="174"/>
    <cellStyle name="Normal 13 4" xfId="130"/>
    <cellStyle name="Normal 14" xfId="36"/>
    <cellStyle name="Normal 14 2" xfId="63"/>
    <cellStyle name="Normal 14 3" xfId="90"/>
    <cellStyle name="Normal 14 3 2" xfId="176"/>
    <cellStyle name="Normal 14 4" xfId="132"/>
    <cellStyle name="Normal 15" xfId="38"/>
    <cellStyle name="Normal 15 2" xfId="64"/>
    <cellStyle name="Normal 15 3" xfId="67"/>
    <cellStyle name="Normal 15 3 2" xfId="72"/>
    <cellStyle name="Normal 15 4" xfId="92"/>
    <cellStyle name="Normal 15 4 2" xfId="178"/>
    <cellStyle name="Normal 15 5" xfId="134"/>
    <cellStyle name="Normal 16" xfId="40"/>
    <cellStyle name="Normal 16 2" xfId="94"/>
    <cellStyle name="Normal 16 2 2" xfId="180"/>
    <cellStyle name="Normal 16 3" xfId="136"/>
    <cellStyle name="Normal 17" xfId="42"/>
    <cellStyle name="Normal 17 2" xfId="96"/>
    <cellStyle name="Normal 17 2 2" xfId="182"/>
    <cellStyle name="Normal 17 3" xfId="138"/>
    <cellStyle name="Normal 18" xfId="44"/>
    <cellStyle name="Normal 18 2" xfId="98"/>
    <cellStyle name="Normal 18 2 2" xfId="184"/>
    <cellStyle name="Normal 18 3" xfId="140"/>
    <cellStyle name="Normal 19" xfId="46"/>
    <cellStyle name="Normal 19 2" xfId="100"/>
    <cellStyle name="Normal 19 2 2" xfId="186"/>
    <cellStyle name="Normal 19 3" xfId="142"/>
    <cellStyle name="Normal 2" xfId="4"/>
    <cellStyle name="Normal 2 2" xfId="73"/>
    <cellStyle name="Normal 2 2 2" xfId="159"/>
    <cellStyle name="Normal 2 3" xfId="115"/>
    <cellStyle name="Normal 20" xfId="52"/>
    <cellStyle name="Normal 20 2" xfId="103"/>
    <cellStyle name="Normal 20 2 2" xfId="189"/>
    <cellStyle name="Normal 20 3" xfId="145"/>
    <cellStyle name="Normal 21" xfId="55"/>
    <cellStyle name="Normal 21 2" xfId="105"/>
    <cellStyle name="Normal 21 2 2" xfId="191"/>
    <cellStyle name="Normal 21 3" xfId="147"/>
    <cellStyle name="Normal 22" xfId="57"/>
    <cellStyle name="Normal 22 2" xfId="107"/>
    <cellStyle name="Normal 22 2 2" xfId="193"/>
    <cellStyle name="Normal 22 3" xfId="149"/>
    <cellStyle name="Normal 23" xfId="61"/>
    <cellStyle name="Normal 23 2" xfId="109"/>
    <cellStyle name="Normal 23 2 2" xfId="195"/>
    <cellStyle name="Normal 23 3" xfId="151"/>
    <cellStyle name="Normal 24" xfId="65"/>
    <cellStyle name="Normal 24 2" xfId="153"/>
    <cellStyle name="Normal 25" xfId="68"/>
    <cellStyle name="Normal 25 2" xfId="155"/>
    <cellStyle name="Normal 26" xfId="70"/>
    <cellStyle name="Normal 26 2" xfId="157"/>
    <cellStyle name="Normal 27" xfId="111"/>
    <cellStyle name="Normal 27 2" xfId="197"/>
    <cellStyle name="Normal 28" xfId="113"/>
    <cellStyle name="Normal 28 2" xfId="199"/>
    <cellStyle name="Normal 29" xfId="201"/>
    <cellStyle name="Normal 3" xfId="5"/>
    <cellStyle name="Normal 3 2" xfId="50"/>
    <cellStyle name="Normal 3 3" xfId="74"/>
    <cellStyle name="Normal 3 3 2" xfId="160"/>
    <cellStyle name="Normal 3 4" xfId="116"/>
    <cellStyle name="Normal 30" xfId="203"/>
    <cellStyle name="Normal 31" xfId="205"/>
    <cellStyle name="Normal 32" xfId="207"/>
    <cellStyle name="Normal 33" xfId="209"/>
    <cellStyle name="Normal 34" xfId="211"/>
    <cellStyle name="Normal 35" xfId="213"/>
    <cellStyle name="Normal 36" xfId="215"/>
    <cellStyle name="Normal 37" xfId="217"/>
    <cellStyle name="Normal 38" xfId="219"/>
    <cellStyle name="Normal 39" xfId="221"/>
    <cellStyle name="Normal 4" xfId="6"/>
    <cellStyle name="Normal 40" xfId="223"/>
    <cellStyle name="Normal 41" xfId="225"/>
    <cellStyle name="Normal 5" xfId="7"/>
    <cellStyle name="Normal 5 2" xfId="75"/>
    <cellStyle name="Normal 5 2 2" xfId="161"/>
    <cellStyle name="Normal 5 3" xfId="117"/>
    <cellStyle name="Normal 6" xfId="8"/>
    <cellStyle name="Normal 6 2" xfId="24"/>
    <cellStyle name="Normal 6 3" xfId="25"/>
    <cellStyle name="Normal 6 3 2" xfId="26"/>
    <cellStyle name="Normal 6 4" xfId="76"/>
    <cellStyle name="Normal 6 4 2" xfId="162"/>
    <cellStyle name="Normal 6 5" xfId="118"/>
    <cellStyle name="Normal 7" xfId="10"/>
    <cellStyle name="Normal 7 2" xfId="27"/>
    <cellStyle name="Normal 7 2 2" xfId="28"/>
    <cellStyle name="Normal 7 2 2 2" xfId="29"/>
    <cellStyle name="Normal 7 2 3" xfId="30"/>
    <cellStyle name="Normal 7 3" xfId="31"/>
    <cellStyle name="Normal 8" xfId="11"/>
    <cellStyle name="Normal 8 2" xfId="32"/>
    <cellStyle name="Normal 8 2 2" xfId="33"/>
    <cellStyle name="Normal 8 3" xfId="34"/>
    <cellStyle name="Normal 8 4" xfId="78"/>
    <cellStyle name="Normal 8 4 2" xfId="164"/>
    <cellStyle name="Normal 8 5" xfId="120"/>
    <cellStyle name="Normal 9" xfId="13"/>
    <cellStyle name="Normal 9 2" xfId="35"/>
    <cellStyle name="Normal 9 3" xfId="80"/>
    <cellStyle name="Normal 9 3 2" xfId="166"/>
    <cellStyle name="Normal 9 4" xfId="122"/>
    <cellStyle name="Normal_Journal Apr 05" xfId="1"/>
    <cellStyle name="Normal_Journal May 05" xfId="2"/>
    <cellStyle name="Normal_Journals" xfId="3"/>
    <cellStyle name="Note 2" xfId="51"/>
    <cellStyle name="Note 2 2" xfId="102"/>
    <cellStyle name="Note 2 2 2" xfId="188"/>
    <cellStyle name="Note 2 3" xfId="1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3"/>
  <sheetViews>
    <sheetView tabSelected="1" topLeftCell="A5" zoomScale="85" zoomScaleNormal="85" workbookViewId="0">
      <pane ySplit="1" topLeftCell="A534" activePane="bottomLeft" state="frozen"/>
      <selection activeCell="A5" sqref="A5"/>
      <selection pane="bottomLeft" activeCell="I557" sqref="I557"/>
    </sheetView>
  </sheetViews>
  <sheetFormatPr defaultRowHeight="12.75" x14ac:dyDescent="0.2"/>
  <cols>
    <col min="1" max="1" width="12.5703125" style="4" customWidth="1"/>
    <col min="2" max="2" width="1.140625" style="4" customWidth="1"/>
    <col min="3" max="3" width="15.5703125" style="4" customWidth="1"/>
    <col min="4" max="4" width="1.140625" style="4" customWidth="1"/>
    <col min="5" max="5" width="49.85546875" style="4" bestFit="1" customWidth="1"/>
    <col min="6" max="6" width="1.140625" style="4" customWidth="1"/>
    <col min="7" max="7" width="11.140625" style="4" customWidth="1"/>
    <col min="8" max="8" width="1.140625" style="4" customWidth="1"/>
    <col min="9" max="9" width="30.5703125" style="4" customWidth="1"/>
    <col min="10" max="10" width="1.140625" style="4" customWidth="1"/>
    <col min="11" max="11" width="31.28515625" style="4" bestFit="1" customWidth="1"/>
    <col min="12" max="12" width="1.140625" style="4" customWidth="1"/>
    <col min="13" max="16384" width="9.140625" style="4"/>
  </cols>
  <sheetData>
    <row r="1" spans="1:11" x14ac:dyDescent="0.2">
      <c r="A1"/>
      <c r="B1"/>
      <c r="C1"/>
      <c r="D1"/>
      <c r="E1"/>
      <c r="F1"/>
      <c r="G1"/>
      <c r="H1"/>
      <c r="I1"/>
      <c r="J1"/>
      <c r="K1"/>
    </row>
    <row r="2" spans="1:11" ht="12.75" customHeight="1" x14ac:dyDescent="0.2">
      <c r="A2" s="232" t="e">
        <f>#REF!</f>
        <v>#REF!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x14ac:dyDescent="0.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x14ac:dyDescent="0.2">
      <c r="A4"/>
      <c r="B4"/>
      <c r="C4"/>
      <c r="D4"/>
      <c r="E4"/>
      <c r="F4"/>
      <c r="G4"/>
      <c r="H4"/>
      <c r="I4"/>
      <c r="J4"/>
      <c r="K4"/>
    </row>
    <row r="5" spans="1:11" ht="25.5" x14ac:dyDescent="0.2">
      <c r="A5" s="2" t="s">
        <v>263</v>
      </c>
      <c r="B5"/>
      <c r="C5" s="224" t="s">
        <v>12</v>
      </c>
      <c r="D5" s="3"/>
      <c r="E5" s="2" t="s">
        <v>266</v>
      </c>
      <c r="F5" s="226"/>
      <c r="G5" s="7" t="s">
        <v>267</v>
      </c>
      <c r="H5"/>
      <c r="I5" s="2" t="s">
        <v>268</v>
      </c>
      <c r="J5"/>
      <c r="K5" s="2" t="s">
        <v>269</v>
      </c>
    </row>
    <row r="6" spans="1:11" x14ac:dyDescent="0.2">
      <c r="A6" s="5" t="s">
        <v>455</v>
      </c>
      <c r="B6"/>
      <c r="C6" s="231" t="s">
        <v>473</v>
      </c>
      <c r="D6"/>
      <c r="E6" s="6" t="s">
        <v>1017</v>
      </c>
      <c r="F6" s="225"/>
      <c r="G6" s="8">
        <v>2236.5100000000002</v>
      </c>
      <c r="H6"/>
      <c r="I6" s="1" t="s">
        <v>422</v>
      </c>
      <c r="J6"/>
      <c r="K6" s="6" t="s">
        <v>423</v>
      </c>
    </row>
    <row r="7" spans="1:11" s="230" customFormat="1" x14ac:dyDescent="0.2">
      <c r="A7" s="5" t="s">
        <v>456</v>
      </c>
      <c r="B7" s="228"/>
      <c r="C7" s="231" t="s">
        <v>474</v>
      </c>
      <c r="D7" s="228"/>
      <c r="E7" s="6" t="s">
        <v>1017</v>
      </c>
      <c r="F7" s="225"/>
      <c r="G7" s="8">
        <v>74782</v>
      </c>
      <c r="H7" s="228"/>
      <c r="I7" s="229" t="s">
        <v>1057</v>
      </c>
      <c r="J7" s="228"/>
      <c r="K7" s="6" t="s">
        <v>316</v>
      </c>
    </row>
    <row r="8" spans="1:11" s="230" customFormat="1" x14ac:dyDescent="0.2">
      <c r="A8" s="5" t="s">
        <v>457</v>
      </c>
      <c r="B8" s="228"/>
      <c r="C8" s="231" t="s">
        <v>475</v>
      </c>
      <c r="D8" s="228"/>
      <c r="E8" s="6" t="s">
        <v>430</v>
      </c>
      <c r="F8" s="225"/>
      <c r="G8" s="8">
        <v>12000</v>
      </c>
      <c r="H8" s="228"/>
      <c r="I8" s="229" t="s">
        <v>1058</v>
      </c>
      <c r="J8" s="228"/>
      <c r="K8" s="6" t="s">
        <v>342</v>
      </c>
    </row>
    <row r="9" spans="1:11" s="230" customFormat="1" x14ac:dyDescent="0.2">
      <c r="A9" s="5" t="s">
        <v>456</v>
      </c>
      <c r="B9" s="228"/>
      <c r="C9" s="231" t="s">
        <v>476</v>
      </c>
      <c r="D9" s="228"/>
      <c r="E9" s="6" t="s">
        <v>1017</v>
      </c>
      <c r="F9" s="225"/>
      <c r="G9" s="8">
        <v>14627.76</v>
      </c>
      <c r="H9" s="228"/>
      <c r="I9" s="229" t="s">
        <v>1057</v>
      </c>
      <c r="J9" s="228"/>
      <c r="K9" s="6" t="s">
        <v>316</v>
      </c>
    </row>
    <row r="10" spans="1:11" s="230" customFormat="1" x14ac:dyDescent="0.2">
      <c r="A10" s="5" t="s">
        <v>456</v>
      </c>
      <c r="B10" s="228"/>
      <c r="C10" s="231" t="s">
        <v>477</v>
      </c>
      <c r="D10" s="228"/>
      <c r="E10" s="6" t="s">
        <v>1017</v>
      </c>
      <c r="F10" s="225"/>
      <c r="G10" s="8">
        <v>14627.76</v>
      </c>
      <c r="H10" s="228"/>
      <c r="I10" s="229" t="s">
        <v>1057</v>
      </c>
      <c r="J10" s="228"/>
      <c r="K10" s="6" t="s">
        <v>316</v>
      </c>
    </row>
    <row r="11" spans="1:11" s="230" customFormat="1" x14ac:dyDescent="0.2">
      <c r="A11" s="5" t="s">
        <v>458</v>
      </c>
      <c r="B11" s="228"/>
      <c r="C11" s="231" t="s">
        <v>478</v>
      </c>
      <c r="D11" s="228"/>
      <c r="E11" s="6" t="s">
        <v>262</v>
      </c>
      <c r="F11" s="225"/>
      <c r="G11" s="8">
        <v>3045</v>
      </c>
      <c r="H11" s="228"/>
      <c r="I11" s="229" t="s">
        <v>298</v>
      </c>
      <c r="J11" s="228"/>
      <c r="K11" s="6" t="s">
        <v>333</v>
      </c>
    </row>
    <row r="12" spans="1:11" s="230" customFormat="1" x14ac:dyDescent="0.2">
      <c r="A12" s="5" t="s">
        <v>455</v>
      </c>
      <c r="B12" s="228"/>
      <c r="C12" s="231" t="s">
        <v>479</v>
      </c>
      <c r="D12" s="228"/>
      <c r="E12" s="6" t="s">
        <v>1018</v>
      </c>
      <c r="F12" s="225"/>
      <c r="G12" s="8">
        <v>636</v>
      </c>
      <c r="H12" s="228"/>
      <c r="I12" s="229" t="s">
        <v>288</v>
      </c>
      <c r="J12" s="228"/>
      <c r="K12" s="6" t="s">
        <v>316</v>
      </c>
    </row>
    <row r="13" spans="1:11" s="230" customFormat="1" x14ac:dyDescent="0.2">
      <c r="A13" s="5" t="s">
        <v>456</v>
      </c>
      <c r="B13" s="228"/>
      <c r="C13" s="231" t="s">
        <v>480</v>
      </c>
      <c r="D13" s="228"/>
      <c r="E13" s="6" t="s">
        <v>1017</v>
      </c>
      <c r="F13" s="225"/>
      <c r="G13" s="8">
        <v>7313.88</v>
      </c>
      <c r="H13" s="228"/>
      <c r="I13" s="229" t="s">
        <v>1057</v>
      </c>
      <c r="J13" s="228"/>
      <c r="K13" s="6" t="s">
        <v>316</v>
      </c>
    </row>
    <row r="14" spans="1:11" s="230" customFormat="1" x14ac:dyDescent="0.2">
      <c r="A14" s="5" t="s">
        <v>459</v>
      </c>
      <c r="B14" s="228"/>
      <c r="C14" s="231" t="s">
        <v>481</v>
      </c>
      <c r="D14" s="228"/>
      <c r="E14" s="6" t="s">
        <v>436</v>
      </c>
      <c r="F14" s="225"/>
      <c r="G14" s="8">
        <v>593.95000000000005</v>
      </c>
      <c r="H14" s="228"/>
      <c r="I14" s="229" t="s">
        <v>311</v>
      </c>
      <c r="J14" s="228"/>
      <c r="K14" s="6" t="s">
        <v>327</v>
      </c>
    </row>
    <row r="15" spans="1:11" s="230" customFormat="1" x14ac:dyDescent="0.2">
      <c r="A15" s="5" t="s">
        <v>460</v>
      </c>
      <c r="B15" s="228"/>
      <c r="C15" s="231" t="s">
        <v>482</v>
      </c>
      <c r="D15" s="228"/>
      <c r="E15" s="6" t="s">
        <v>248</v>
      </c>
      <c r="F15" s="225"/>
      <c r="G15" s="8">
        <v>1345</v>
      </c>
      <c r="H15" s="228"/>
      <c r="I15" s="229" t="s">
        <v>277</v>
      </c>
      <c r="J15" s="228"/>
      <c r="K15" s="6" t="s">
        <v>334</v>
      </c>
    </row>
    <row r="16" spans="1:11" s="230" customFormat="1" x14ac:dyDescent="0.2">
      <c r="A16" s="5" t="s">
        <v>459</v>
      </c>
      <c r="B16" s="228"/>
      <c r="C16" s="231" t="s">
        <v>483</v>
      </c>
      <c r="D16" s="228"/>
      <c r="E16" s="6" t="s">
        <v>248</v>
      </c>
      <c r="F16" s="225"/>
      <c r="G16" s="8">
        <v>960</v>
      </c>
      <c r="H16" s="228"/>
      <c r="I16" s="229" t="s">
        <v>277</v>
      </c>
      <c r="J16" s="228"/>
      <c r="K16" s="6" t="s">
        <v>334</v>
      </c>
    </row>
    <row r="17" spans="1:11" s="230" customFormat="1" x14ac:dyDescent="0.2">
      <c r="A17" s="5" t="s">
        <v>461</v>
      </c>
      <c r="B17" s="228"/>
      <c r="C17" s="231" t="s">
        <v>484</v>
      </c>
      <c r="D17" s="228"/>
      <c r="E17" s="6" t="s">
        <v>1019</v>
      </c>
      <c r="F17" s="225"/>
      <c r="G17" s="8">
        <v>750</v>
      </c>
      <c r="H17" s="228"/>
      <c r="I17" s="229" t="s">
        <v>290</v>
      </c>
      <c r="J17" s="228"/>
      <c r="K17" s="6" t="s">
        <v>29</v>
      </c>
    </row>
    <row r="18" spans="1:11" s="230" customFormat="1" x14ac:dyDescent="0.2">
      <c r="A18" s="5" t="s">
        <v>461</v>
      </c>
      <c r="B18" s="228"/>
      <c r="C18" s="231" t="s">
        <v>485</v>
      </c>
      <c r="D18" s="228"/>
      <c r="E18" s="6" t="s">
        <v>251</v>
      </c>
      <c r="F18" s="225"/>
      <c r="G18" s="8">
        <v>261.10000000000002</v>
      </c>
      <c r="H18" s="228"/>
      <c r="I18" s="229" t="s">
        <v>372</v>
      </c>
      <c r="J18" s="228"/>
      <c r="K18" s="6" t="s">
        <v>338</v>
      </c>
    </row>
    <row r="19" spans="1:11" s="230" customFormat="1" x14ac:dyDescent="0.2">
      <c r="A19" s="5" t="s">
        <v>459</v>
      </c>
      <c r="B19" s="228"/>
      <c r="C19" s="231" t="s">
        <v>486</v>
      </c>
      <c r="D19" s="228"/>
      <c r="E19" s="6" t="s">
        <v>431</v>
      </c>
      <c r="F19" s="225"/>
      <c r="G19" s="8">
        <v>881.5</v>
      </c>
      <c r="H19" s="228"/>
      <c r="I19" s="229" t="s">
        <v>277</v>
      </c>
      <c r="J19" s="228"/>
      <c r="K19" s="6" t="s">
        <v>319</v>
      </c>
    </row>
    <row r="20" spans="1:11" s="230" customFormat="1" x14ac:dyDescent="0.2">
      <c r="A20" s="5" t="s">
        <v>457</v>
      </c>
      <c r="B20" s="228"/>
      <c r="C20" s="231" t="s">
        <v>487</v>
      </c>
      <c r="D20" s="228"/>
      <c r="E20" s="6" t="s">
        <v>369</v>
      </c>
      <c r="F20" s="225"/>
      <c r="G20" s="8">
        <v>771.75</v>
      </c>
      <c r="H20" s="228"/>
      <c r="I20" s="229" t="s">
        <v>288</v>
      </c>
      <c r="J20" s="228"/>
      <c r="K20" s="6" t="s">
        <v>28</v>
      </c>
    </row>
    <row r="21" spans="1:11" s="230" customFormat="1" x14ac:dyDescent="0.2">
      <c r="A21" s="5" t="s">
        <v>462</v>
      </c>
      <c r="B21" s="228"/>
      <c r="C21" s="231" t="s">
        <v>488</v>
      </c>
      <c r="D21" s="228"/>
      <c r="E21" s="6" t="s">
        <v>1020</v>
      </c>
      <c r="F21" s="225"/>
      <c r="G21" s="8">
        <v>571</v>
      </c>
      <c r="H21" s="228"/>
      <c r="I21" s="229" t="s">
        <v>284</v>
      </c>
      <c r="J21" s="228"/>
      <c r="K21" s="6" t="s">
        <v>330</v>
      </c>
    </row>
    <row r="22" spans="1:11" s="230" customFormat="1" x14ac:dyDescent="0.2">
      <c r="A22" s="5" t="s">
        <v>457</v>
      </c>
      <c r="B22" s="228"/>
      <c r="C22" s="231" t="s">
        <v>489</v>
      </c>
      <c r="D22" s="228"/>
      <c r="E22" s="6" t="s">
        <v>375</v>
      </c>
      <c r="F22" s="225"/>
      <c r="G22" s="8">
        <v>5806.26</v>
      </c>
      <c r="H22" s="228"/>
      <c r="I22" s="229" t="s">
        <v>371</v>
      </c>
      <c r="J22" s="228"/>
      <c r="K22" s="6" t="s">
        <v>325</v>
      </c>
    </row>
    <row r="23" spans="1:11" s="230" customFormat="1" x14ac:dyDescent="0.2">
      <c r="A23" s="5" t="s">
        <v>457</v>
      </c>
      <c r="B23" s="228"/>
      <c r="C23" s="231" t="s">
        <v>490</v>
      </c>
      <c r="D23" s="228"/>
      <c r="E23" s="6" t="s">
        <v>250</v>
      </c>
      <c r="F23" s="225"/>
      <c r="G23" s="8">
        <v>2000</v>
      </c>
      <c r="H23" s="228"/>
      <c r="I23" s="229" t="s">
        <v>299</v>
      </c>
      <c r="J23" s="228"/>
      <c r="K23" s="6" t="s">
        <v>352</v>
      </c>
    </row>
    <row r="24" spans="1:11" s="230" customFormat="1" x14ac:dyDescent="0.2">
      <c r="A24" s="5" t="s">
        <v>459</v>
      </c>
      <c r="B24" s="228"/>
      <c r="C24" s="231" t="s">
        <v>491</v>
      </c>
      <c r="D24" s="228"/>
      <c r="E24" s="6" t="s">
        <v>443</v>
      </c>
      <c r="F24" s="225"/>
      <c r="G24" s="8">
        <v>6362</v>
      </c>
      <c r="H24" s="228"/>
      <c r="I24" s="229" t="s">
        <v>429</v>
      </c>
      <c r="J24" s="228"/>
      <c r="K24" s="6" t="s">
        <v>29</v>
      </c>
    </row>
    <row r="25" spans="1:11" s="230" customFormat="1" x14ac:dyDescent="0.2">
      <c r="A25" s="5" t="s">
        <v>459</v>
      </c>
      <c r="B25" s="228"/>
      <c r="C25" s="231" t="s">
        <v>492</v>
      </c>
      <c r="D25" s="228"/>
      <c r="E25" s="6" t="s">
        <v>249</v>
      </c>
      <c r="F25" s="225"/>
      <c r="G25" s="8">
        <v>3390</v>
      </c>
      <c r="H25" s="228"/>
      <c r="I25" s="229" t="s">
        <v>277</v>
      </c>
      <c r="J25" s="228"/>
      <c r="K25" s="6" t="s">
        <v>340</v>
      </c>
    </row>
    <row r="26" spans="1:11" s="230" customFormat="1" x14ac:dyDescent="0.2">
      <c r="A26" s="5" t="s">
        <v>457</v>
      </c>
      <c r="B26" s="228"/>
      <c r="C26" s="231" t="s">
        <v>493</v>
      </c>
      <c r="D26" s="228"/>
      <c r="E26" s="6" t="s">
        <v>249</v>
      </c>
      <c r="F26" s="225"/>
      <c r="G26" s="8">
        <v>1765</v>
      </c>
      <c r="H26" s="228"/>
      <c r="I26" s="229" t="s">
        <v>277</v>
      </c>
      <c r="J26" s="228"/>
      <c r="K26" s="6" t="s">
        <v>340</v>
      </c>
    </row>
    <row r="27" spans="1:11" s="230" customFormat="1" x14ac:dyDescent="0.2">
      <c r="A27" s="5" t="s">
        <v>459</v>
      </c>
      <c r="B27" s="228"/>
      <c r="C27" s="231" t="s">
        <v>494</v>
      </c>
      <c r="D27" s="228"/>
      <c r="E27" s="6" t="s">
        <v>249</v>
      </c>
      <c r="F27" s="225"/>
      <c r="G27" s="8">
        <v>1175</v>
      </c>
      <c r="H27" s="228"/>
      <c r="I27" s="229" t="s">
        <v>277</v>
      </c>
      <c r="J27" s="228"/>
      <c r="K27" s="6" t="s">
        <v>340</v>
      </c>
    </row>
    <row r="28" spans="1:11" s="230" customFormat="1" x14ac:dyDescent="0.2">
      <c r="A28" s="5" t="s">
        <v>459</v>
      </c>
      <c r="B28" s="228"/>
      <c r="C28" s="231" t="s">
        <v>495</v>
      </c>
      <c r="D28" s="228"/>
      <c r="E28" s="6" t="s">
        <v>249</v>
      </c>
      <c r="F28" s="225"/>
      <c r="G28" s="8">
        <v>1295</v>
      </c>
      <c r="H28" s="228"/>
      <c r="I28" s="229" t="s">
        <v>1059</v>
      </c>
      <c r="J28" s="228"/>
      <c r="K28" s="6" t="s">
        <v>326</v>
      </c>
    </row>
    <row r="29" spans="1:11" s="230" customFormat="1" x14ac:dyDescent="0.2">
      <c r="A29" s="5" t="s">
        <v>459</v>
      </c>
      <c r="B29" s="228"/>
      <c r="C29" s="231" t="s">
        <v>496</v>
      </c>
      <c r="D29" s="228"/>
      <c r="E29" s="6" t="s">
        <v>249</v>
      </c>
      <c r="F29" s="225"/>
      <c r="G29" s="8">
        <v>985</v>
      </c>
      <c r="H29" s="228"/>
      <c r="I29" s="229" t="s">
        <v>438</v>
      </c>
      <c r="J29" s="228"/>
      <c r="K29" s="6" t="s">
        <v>340</v>
      </c>
    </row>
    <row r="30" spans="1:11" s="230" customFormat="1" x14ac:dyDescent="0.2">
      <c r="A30" s="5" t="s">
        <v>461</v>
      </c>
      <c r="B30" s="228"/>
      <c r="C30" s="231" t="s">
        <v>497</v>
      </c>
      <c r="D30" s="228"/>
      <c r="E30" s="6" t="s">
        <v>249</v>
      </c>
      <c r="F30" s="225"/>
      <c r="G30" s="8">
        <v>585</v>
      </c>
      <c r="H30" s="228"/>
      <c r="I30" s="229" t="s">
        <v>277</v>
      </c>
      <c r="J30" s="228"/>
      <c r="K30" s="6" t="s">
        <v>1077</v>
      </c>
    </row>
    <row r="31" spans="1:11" s="230" customFormat="1" x14ac:dyDescent="0.2">
      <c r="A31" s="5" t="s">
        <v>461</v>
      </c>
      <c r="B31" s="228"/>
      <c r="C31" s="231" t="s">
        <v>498</v>
      </c>
      <c r="D31" s="228"/>
      <c r="E31" s="6" t="s">
        <v>249</v>
      </c>
      <c r="F31" s="225"/>
      <c r="G31" s="8">
        <v>745</v>
      </c>
      <c r="H31" s="228"/>
      <c r="I31" s="229" t="s">
        <v>277</v>
      </c>
      <c r="J31" s="228"/>
      <c r="K31" s="6" t="s">
        <v>1077</v>
      </c>
    </row>
    <row r="32" spans="1:11" s="230" customFormat="1" x14ac:dyDescent="0.2">
      <c r="A32" s="5" t="s">
        <v>463</v>
      </c>
      <c r="B32" s="228"/>
      <c r="C32" s="231" t="s">
        <v>499</v>
      </c>
      <c r="D32" s="228"/>
      <c r="E32" s="6" t="s">
        <v>249</v>
      </c>
      <c r="F32" s="225"/>
      <c r="G32" s="8">
        <v>335</v>
      </c>
      <c r="H32" s="228"/>
      <c r="I32" s="229" t="s">
        <v>277</v>
      </c>
      <c r="J32" s="228"/>
      <c r="K32" s="6" t="s">
        <v>1077</v>
      </c>
    </row>
    <row r="33" spans="1:11" s="230" customFormat="1" x14ac:dyDescent="0.2">
      <c r="A33" s="5" t="s">
        <v>459</v>
      </c>
      <c r="B33" s="228"/>
      <c r="C33" s="231" t="s">
        <v>500</v>
      </c>
      <c r="D33" s="228"/>
      <c r="E33" s="6" t="s">
        <v>249</v>
      </c>
      <c r="F33" s="225"/>
      <c r="G33" s="8">
        <v>489</v>
      </c>
      <c r="H33" s="228"/>
      <c r="I33" s="229" t="s">
        <v>1059</v>
      </c>
      <c r="J33" s="228"/>
      <c r="K33" s="6" t="s">
        <v>340</v>
      </c>
    </row>
    <row r="34" spans="1:11" s="230" customFormat="1" x14ac:dyDescent="0.2">
      <c r="A34" s="5" t="s">
        <v>459</v>
      </c>
      <c r="B34" s="228"/>
      <c r="C34" s="231" t="s">
        <v>501</v>
      </c>
      <c r="D34" s="228"/>
      <c r="E34" s="6" t="s">
        <v>249</v>
      </c>
      <c r="F34" s="225"/>
      <c r="G34" s="8">
        <v>393</v>
      </c>
      <c r="H34" s="228"/>
      <c r="I34" s="229" t="s">
        <v>1060</v>
      </c>
      <c r="J34" s="228"/>
      <c r="K34" s="6" t="s">
        <v>326</v>
      </c>
    </row>
    <row r="35" spans="1:11" s="230" customFormat="1" x14ac:dyDescent="0.2">
      <c r="A35" s="5" t="s">
        <v>459</v>
      </c>
      <c r="B35" s="228"/>
      <c r="C35" s="231" t="s">
        <v>502</v>
      </c>
      <c r="D35" s="228"/>
      <c r="E35" s="6" t="s">
        <v>249</v>
      </c>
      <c r="F35" s="225"/>
      <c r="G35" s="8">
        <v>284</v>
      </c>
      <c r="H35" s="228"/>
      <c r="I35" s="229" t="s">
        <v>1061</v>
      </c>
      <c r="J35" s="228"/>
      <c r="K35" s="6" t="s">
        <v>326</v>
      </c>
    </row>
    <row r="36" spans="1:11" s="230" customFormat="1" x14ac:dyDescent="0.2">
      <c r="A36" s="5" t="s">
        <v>463</v>
      </c>
      <c r="B36" s="228"/>
      <c r="C36" s="231" t="s">
        <v>503</v>
      </c>
      <c r="D36" s="228"/>
      <c r="E36" s="6" t="s">
        <v>249</v>
      </c>
      <c r="F36" s="225"/>
      <c r="G36" s="8">
        <v>390.88</v>
      </c>
      <c r="H36" s="228"/>
      <c r="I36" s="229" t="s">
        <v>1062</v>
      </c>
      <c r="J36" s="228"/>
      <c r="K36" s="6" t="s">
        <v>326</v>
      </c>
    </row>
    <row r="37" spans="1:11" s="230" customFormat="1" x14ac:dyDescent="0.2">
      <c r="A37" s="5" t="s">
        <v>462</v>
      </c>
      <c r="B37" s="228"/>
      <c r="C37" s="231" t="s">
        <v>504</v>
      </c>
      <c r="D37" s="228"/>
      <c r="E37" s="6" t="s">
        <v>451</v>
      </c>
      <c r="F37" s="225"/>
      <c r="G37" s="8">
        <v>383.52</v>
      </c>
      <c r="H37" s="228"/>
      <c r="I37" s="229" t="s">
        <v>434</v>
      </c>
      <c r="J37" s="228"/>
      <c r="K37" s="6" t="s">
        <v>426</v>
      </c>
    </row>
    <row r="38" spans="1:11" s="230" customFormat="1" x14ac:dyDescent="0.2">
      <c r="A38" s="5" t="s">
        <v>457</v>
      </c>
      <c r="B38" s="228"/>
      <c r="C38" s="231" t="s">
        <v>505</v>
      </c>
      <c r="D38" s="228"/>
      <c r="E38" s="6" t="s">
        <v>431</v>
      </c>
      <c r="F38" s="225"/>
      <c r="G38" s="8">
        <v>272.39999999999998</v>
      </c>
      <c r="H38" s="228"/>
      <c r="I38" s="229" t="s">
        <v>1062</v>
      </c>
      <c r="J38" s="228"/>
      <c r="K38" s="6" t="s">
        <v>319</v>
      </c>
    </row>
    <row r="39" spans="1:11" s="230" customFormat="1" x14ac:dyDescent="0.2">
      <c r="A39" s="5" t="s">
        <v>459</v>
      </c>
      <c r="B39" s="228"/>
      <c r="C39" s="231" t="s">
        <v>506</v>
      </c>
      <c r="D39" s="228"/>
      <c r="E39" s="6" t="s">
        <v>431</v>
      </c>
      <c r="F39" s="225"/>
      <c r="G39" s="8">
        <v>295</v>
      </c>
      <c r="H39" s="228"/>
      <c r="I39" s="229" t="s">
        <v>290</v>
      </c>
      <c r="J39" s="228"/>
      <c r="K39" s="6" t="s">
        <v>319</v>
      </c>
    </row>
    <row r="40" spans="1:11" s="230" customFormat="1" x14ac:dyDescent="0.2">
      <c r="A40" s="5" t="s">
        <v>457</v>
      </c>
      <c r="B40" s="228"/>
      <c r="C40" s="231" t="s">
        <v>507</v>
      </c>
      <c r="D40" s="228"/>
      <c r="E40" s="6" t="s">
        <v>265</v>
      </c>
      <c r="F40" s="225"/>
      <c r="G40" s="8">
        <v>1050</v>
      </c>
      <c r="H40" s="228"/>
      <c r="I40" s="229" t="s">
        <v>359</v>
      </c>
      <c r="J40" s="228"/>
      <c r="K40" s="6" t="s">
        <v>28</v>
      </c>
    </row>
    <row r="41" spans="1:11" s="230" customFormat="1" x14ac:dyDescent="0.2">
      <c r="A41" s="5" t="s">
        <v>459</v>
      </c>
      <c r="B41" s="228"/>
      <c r="C41" s="231" t="s">
        <v>508</v>
      </c>
      <c r="D41" s="228"/>
      <c r="E41" s="6" t="s">
        <v>1021</v>
      </c>
      <c r="F41" s="225"/>
      <c r="G41" s="8">
        <v>641.66999999999996</v>
      </c>
      <c r="H41" s="228"/>
      <c r="I41" s="229" t="s">
        <v>292</v>
      </c>
      <c r="J41" s="228"/>
      <c r="K41" s="6" t="s">
        <v>328</v>
      </c>
    </row>
    <row r="42" spans="1:11" s="230" customFormat="1" x14ac:dyDescent="0.2">
      <c r="A42" s="5" t="s">
        <v>464</v>
      </c>
      <c r="B42" s="228"/>
      <c r="C42" s="231" t="s">
        <v>509</v>
      </c>
      <c r="D42" s="228"/>
      <c r="E42" s="6" t="s">
        <v>1021</v>
      </c>
      <c r="F42" s="225"/>
      <c r="G42" s="8">
        <v>641.66999999999996</v>
      </c>
      <c r="H42" s="228"/>
      <c r="I42" s="229" t="s">
        <v>292</v>
      </c>
      <c r="J42" s="228"/>
      <c r="K42" s="6" t="s">
        <v>328</v>
      </c>
    </row>
    <row r="43" spans="1:11" s="230" customFormat="1" x14ac:dyDescent="0.2">
      <c r="A43" s="5" t="s">
        <v>457</v>
      </c>
      <c r="B43" s="228"/>
      <c r="C43" s="231" t="s">
        <v>510</v>
      </c>
      <c r="D43" s="228"/>
      <c r="E43" s="6" t="s">
        <v>379</v>
      </c>
      <c r="F43" s="225"/>
      <c r="G43" s="8">
        <v>1121.1199999999999</v>
      </c>
      <c r="H43" s="228"/>
      <c r="I43" s="229" t="s">
        <v>434</v>
      </c>
      <c r="J43" s="228"/>
      <c r="K43" s="6" t="s">
        <v>28</v>
      </c>
    </row>
    <row r="44" spans="1:11" s="230" customFormat="1" x14ac:dyDescent="0.2">
      <c r="A44" s="5" t="s">
        <v>461</v>
      </c>
      <c r="B44" s="228"/>
      <c r="C44" s="231" t="s">
        <v>511</v>
      </c>
      <c r="D44" s="228"/>
      <c r="E44" s="6" t="s">
        <v>431</v>
      </c>
      <c r="F44" s="225"/>
      <c r="G44" s="8">
        <v>630</v>
      </c>
      <c r="H44" s="228"/>
      <c r="I44" s="229" t="s">
        <v>294</v>
      </c>
      <c r="J44" s="228"/>
      <c r="K44" s="6" t="s">
        <v>339</v>
      </c>
    </row>
    <row r="45" spans="1:11" s="230" customFormat="1" x14ac:dyDescent="0.2">
      <c r="A45" s="5" t="s">
        <v>459</v>
      </c>
      <c r="B45" s="228"/>
      <c r="C45" s="231" t="s">
        <v>512</v>
      </c>
      <c r="D45" s="228"/>
      <c r="E45" s="6" t="s">
        <v>1100</v>
      </c>
      <c r="F45" s="225"/>
      <c r="G45" s="8">
        <v>550</v>
      </c>
      <c r="H45" s="228"/>
      <c r="I45" s="229" t="s">
        <v>278</v>
      </c>
      <c r="J45" s="228"/>
      <c r="K45" s="6" t="s">
        <v>425</v>
      </c>
    </row>
    <row r="46" spans="1:11" s="230" customFormat="1" x14ac:dyDescent="0.2">
      <c r="A46" s="5" t="s">
        <v>457</v>
      </c>
      <c r="B46" s="228"/>
      <c r="C46" s="231" t="s">
        <v>513</v>
      </c>
      <c r="D46" s="228"/>
      <c r="E46" s="6" t="s">
        <v>369</v>
      </c>
      <c r="F46" s="225"/>
      <c r="G46" s="8">
        <v>1617.67</v>
      </c>
      <c r="H46" s="228"/>
      <c r="I46" s="229" t="s">
        <v>290</v>
      </c>
      <c r="J46" s="228"/>
      <c r="K46" s="6" t="s">
        <v>28</v>
      </c>
    </row>
    <row r="47" spans="1:11" s="230" customFormat="1" x14ac:dyDescent="0.2">
      <c r="A47" s="5" t="s">
        <v>458</v>
      </c>
      <c r="B47" s="228"/>
      <c r="C47" s="231" t="s">
        <v>514</v>
      </c>
      <c r="D47" s="228"/>
      <c r="E47" s="6" t="s">
        <v>369</v>
      </c>
      <c r="F47" s="225"/>
      <c r="G47" s="8">
        <v>565.95000000000005</v>
      </c>
      <c r="H47" s="228"/>
      <c r="I47" s="229" t="s">
        <v>288</v>
      </c>
      <c r="J47" s="228"/>
      <c r="K47" s="6" t="s">
        <v>28</v>
      </c>
    </row>
    <row r="48" spans="1:11" s="230" customFormat="1" x14ac:dyDescent="0.2">
      <c r="A48" s="5" t="s">
        <v>457</v>
      </c>
      <c r="B48" s="228"/>
      <c r="C48" s="231" t="s">
        <v>515</v>
      </c>
      <c r="D48" s="228"/>
      <c r="E48" s="6" t="s">
        <v>363</v>
      </c>
      <c r="F48" s="225"/>
      <c r="G48" s="8">
        <v>419.84</v>
      </c>
      <c r="H48" s="228"/>
      <c r="I48" s="229" t="s">
        <v>279</v>
      </c>
      <c r="J48" s="228"/>
      <c r="K48" s="6" t="s">
        <v>348</v>
      </c>
    </row>
    <row r="49" spans="1:11" s="230" customFormat="1" x14ac:dyDescent="0.2">
      <c r="A49" s="5" t="s">
        <v>459</v>
      </c>
      <c r="B49" s="228"/>
      <c r="C49" s="231" t="s">
        <v>516</v>
      </c>
      <c r="D49" s="228"/>
      <c r="E49" s="6" t="s">
        <v>350</v>
      </c>
      <c r="F49" s="225"/>
      <c r="G49" s="8">
        <v>547</v>
      </c>
      <c r="H49" s="228"/>
      <c r="I49" s="229" t="s">
        <v>313</v>
      </c>
      <c r="J49" s="228"/>
      <c r="K49" s="6" t="s">
        <v>345</v>
      </c>
    </row>
    <row r="50" spans="1:11" s="230" customFormat="1" x14ac:dyDescent="0.2">
      <c r="A50" s="5" t="s">
        <v>457</v>
      </c>
      <c r="B50" s="228"/>
      <c r="C50" s="231" t="s">
        <v>517</v>
      </c>
      <c r="D50" s="228"/>
      <c r="E50" s="6" t="s">
        <v>1101</v>
      </c>
      <c r="F50" s="225"/>
      <c r="G50" s="8">
        <v>3443.9</v>
      </c>
      <c r="H50" s="228"/>
      <c r="I50" s="229" t="s">
        <v>306</v>
      </c>
      <c r="J50" s="228"/>
      <c r="K50" s="6" t="s">
        <v>1078</v>
      </c>
    </row>
    <row r="51" spans="1:11" s="230" customFormat="1" x14ac:dyDescent="0.2">
      <c r="A51" s="5" t="s">
        <v>459</v>
      </c>
      <c r="B51" s="228"/>
      <c r="C51" s="231" t="s">
        <v>518</v>
      </c>
      <c r="D51" s="228"/>
      <c r="E51" s="6" t="s">
        <v>248</v>
      </c>
      <c r="F51" s="225"/>
      <c r="G51" s="8">
        <v>1120</v>
      </c>
      <c r="H51" s="228"/>
      <c r="I51" s="229" t="s">
        <v>277</v>
      </c>
      <c r="J51" s="228"/>
      <c r="K51" s="6" t="s">
        <v>334</v>
      </c>
    </row>
    <row r="52" spans="1:11" s="230" customFormat="1" x14ac:dyDescent="0.2">
      <c r="A52" s="5" t="s">
        <v>457</v>
      </c>
      <c r="B52" s="228"/>
      <c r="C52" s="231" t="s">
        <v>519</v>
      </c>
      <c r="D52" s="228"/>
      <c r="E52" s="6" t="s">
        <v>1102</v>
      </c>
      <c r="F52" s="225"/>
      <c r="G52" s="8">
        <v>400</v>
      </c>
      <c r="H52" s="228"/>
      <c r="I52" s="229" t="s">
        <v>1063</v>
      </c>
      <c r="J52" s="228"/>
      <c r="K52" s="6" t="s">
        <v>1079</v>
      </c>
    </row>
    <row r="53" spans="1:11" s="230" customFormat="1" x14ac:dyDescent="0.2">
      <c r="A53" s="5" t="s">
        <v>463</v>
      </c>
      <c r="B53" s="228"/>
      <c r="C53" s="231" t="s">
        <v>520</v>
      </c>
      <c r="D53" s="228"/>
      <c r="E53" s="6" t="s">
        <v>270</v>
      </c>
      <c r="F53" s="225"/>
      <c r="G53" s="8">
        <v>590.57000000000005</v>
      </c>
      <c r="H53" s="228"/>
      <c r="I53" s="229" t="s">
        <v>382</v>
      </c>
      <c r="J53" s="228"/>
      <c r="K53" s="6" t="s">
        <v>331</v>
      </c>
    </row>
    <row r="54" spans="1:11" s="230" customFormat="1" x14ac:dyDescent="0.2">
      <c r="A54" s="5" t="s">
        <v>459</v>
      </c>
      <c r="B54" s="228"/>
      <c r="C54" s="231" t="s">
        <v>521</v>
      </c>
      <c r="D54" s="228"/>
      <c r="E54" s="6" t="s">
        <v>375</v>
      </c>
      <c r="F54" s="225"/>
      <c r="G54" s="8">
        <v>4497.72</v>
      </c>
      <c r="H54" s="228"/>
      <c r="I54" s="229" t="s">
        <v>371</v>
      </c>
      <c r="J54" s="228"/>
      <c r="K54" s="6" t="s">
        <v>325</v>
      </c>
    </row>
    <row r="55" spans="1:11" s="230" customFormat="1" x14ac:dyDescent="0.2">
      <c r="A55" s="5" t="s">
        <v>459</v>
      </c>
      <c r="B55" s="228"/>
      <c r="C55" s="231" t="s">
        <v>522</v>
      </c>
      <c r="D55" s="228"/>
      <c r="E55" s="6" t="s">
        <v>432</v>
      </c>
      <c r="F55" s="225"/>
      <c r="G55" s="8">
        <v>3023.83</v>
      </c>
      <c r="H55" s="228"/>
      <c r="I55" s="229" t="s">
        <v>291</v>
      </c>
      <c r="J55" s="228"/>
      <c r="K55" s="6" t="s">
        <v>331</v>
      </c>
    </row>
    <row r="56" spans="1:11" s="230" customFormat="1" x14ac:dyDescent="0.2">
      <c r="A56" s="5" t="s">
        <v>457</v>
      </c>
      <c r="B56" s="228"/>
      <c r="C56" s="231" t="s">
        <v>523</v>
      </c>
      <c r="D56" s="228"/>
      <c r="E56" s="6" t="s">
        <v>362</v>
      </c>
      <c r="F56" s="225"/>
      <c r="G56" s="8">
        <v>3687.5</v>
      </c>
      <c r="H56" s="228"/>
      <c r="I56" s="229" t="s">
        <v>296</v>
      </c>
      <c r="J56" s="228"/>
      <c r="K56" s="6" t="s">
        <v>316</v>
      </c>
    </row>
    <row r="57" spans="1:11" s="230" customFormat="1" x14ac:dyDescent="0.2">
      <c r="A57" s="5" t="s">
        <v>457</v>
      </c>
      <c r="B57" s="228"/>
      <c r="C57" s="231" t="s">
        <v>524</v>
      </c>
      <c r="D57" s="228"/>
      <c r="E57" s="6" t="s">
        <v>362</v>
      </c>
      <c r="F57" s="225"/>
      <c r="G57" s="8">
        <v>3687.5</v>
      </c>
      <c r="H57" s="228"/>
      <c r="I57" s="229" t="s">
        <v>296</v>
      </c>
      <c r="J57" s="228"/>
      <c r="K57" s="6" t="s">
        <v>316</v>
      </c>
    </row>
    <row r="58" spans="1:11" s="230" customFormat="1" x14ac:dyDescent="0.2">
      <c r="A58" s="5" t="s">
        <v>457</v>
      </c>
      <c r="B58" s="228"/>
      <c r="C58" s="231" t="s">
        <v>525</v>
      </c>
      <c r="D58" s="228"/>
      <c r="E58" s="6" t="s">
        <v>362</v>
      </c>
      <c r="F58" s="225"/>
      <c r="G58" s="8">
        <v>1500</v>
      </c>
      <c r="H58" s="228"/>
      <c r="I58" s="229" t="s">
        <v>296</v>
      </c>
      <c r="J58" s="228"/>
      <c r="K58" s="6" t="s">
        <v>316</v>
      </c>
    </row>
    <row r="59" spans="1:11" s="230" customFormat="1" x14ac:dyDescent="0.2">
      <c r="A59" s="5" t="s">
        <v>459</v>
      </c>
      <c r="B59" s="228"/>
      <c r="C59" s="231" t="s">
        <v>526</v>
      </c>
      <c r="D59" s="228"/>
      <c r="E59" s="6" t="s">
        <v>259</v>
      </c>
      <c r="F59" s="225"/>
      <c r="G59" s="8">
        <v>807.88</v>
      </c>
      <c r="H59" s="228"/>
      <c r="I59" s="229" t="s">
        <v>374</v>
      </c>
      <c r="J59" s="228"/>
      <c r="K59" s="6" t="s">
        <v>353</v>
      </c>
    </row>
    <row r="60" spans="1:11" s="230" customFormat="1" x14ac:dyDescent="0.2">
      <c r="A60" s="5" t="s">
        <v>457</v>
      </c>
      <c r="B60" s="228"/>
      <c r="C60" s="231" t="s">
        <v>527</v>
      </c>
      <c r="D60" s="228"/>
      <c r="E60" s="6" t="s">
        <v>1022</v>
      </c>
      <c r="F60" s="225"/>
      <c r="G60" s="8">
        <v>1547.74</v>
      </c>
      <c r="H60" s="228"/>
      <c r="I60" s="229" t="s">
        <v>275</v>
      </c>
      <c r="J60" s="228"/>
      <c r="K60" s="6" t="s">
        <v>1080</v>
      </c>
    </row>
    <row r="61" spans="1:11" s="230" customFormat="1" x14ac:dyDescent="0.2">
      <c r="A61" s="5" t="s">
        <v>461</v>
      </c>
      <c r="B61" s="228"/>
      <c r="C61" s="231" t="s">
        <v>528</v>
      </c>
      <c r="D61" s="228"/>
      <c r="E61" s="6" t="s">
        <v>356</v>
      </c>
      <c r="F61" s="225"/>
      <c r="G61" s="8">
        <v>5477.49</v>
      </c>
      <c r="H61" s="228"/>
      <c r="I61" s="229" t="s">
        <v>292</v>
      </c>
      <c r="J61" s="228"/>
      <c r="K61" s="6" t="s">
        <v>328</v>
      </c>
    </row>
    <row r="62" spans="1:11" s="230" customFormat="1" x14ac:dyDescent="0.2">
      <c r="A62" s="5" t="s">
        <v>459</v>
      </c>
      <c r="B62" s="228"/>
      <c r="C62" s="231" t="s">
        <v>529</v>
      </c>
      <c r="D62" s="228"/>
      <c r="E62" s="6" t="s">
        <v>1023</v>
      </c>
      <c r="F62" s="225"/>
      <c r="G62" s="8">
        <v>2046</v>
      </c>
      <c r="H62" s="228"/>
      <c r="I62" s="229" t="s">
        <v>292</v>
      </c>
      <c r="J62" s="228"/>
      <c r="K62" s="6" t="s">
        <v>328</v>
      </c>
    </row>
    <row r="63" spans="1:11" s="230" customFormat="1" x14ac:dyDescent="0.2">
      <c r="A63" s="5" t="s">
        <v>458</v>
      </c>
      <c r="B63" s="228"/>
      <c r="C63" s="231" t="s">
        <v>530</v>
      </c>
      <c r="D63" s="228"/>
      <c r="E63" s="6" t="s">
        <v>449</v>
      </c>
      <c r="F63" s="225"/>
      <c r="G63" s="8">
        <v>440</v>
      </c>
      <c r="H63" s="228"/>
      <c r="I63" s="229" t="s">
        <v>292</v>
      </c>
      <c r="J63" s="228"/>
      <c r="K63" s="6" t="s">
        <v>328</v>
      </c>
    </row>
    <row r="64" spans="1:11" s="230" customFormat="1" x14ac:dyDescent="0.2">
      <c r="A64" s="5" t="s">
        <v>458</v>
      </c>
      <c r="B64" s="228"/>
      <c r="C64" s="231" t="s">
        <v>531</v>
      </c>
      <c r="D64" s="228"/>
      <c r="E64" s="6" t="s">
        <v>449</v>
      </c>
      <c r="F64" s="225"/>
      <c r="G64" s="8">
        <v>560</v>
      </c>
      <c r="H64" s="228"/>
      <c r="I64" s="229" t="s">
        <v>434</v>
      </c>
      <c r="J64" s="228"/>
      <c r="K64" s="6" t="s">
        <v>328</v>
      </c>
    </row>
    <row r="65" spans="1:11" s="230" customFormat="1" x14ac:dyDescent="0.2">
      <c r="A65" s="5" t="s">
        <v>459</v>
      </c>
      <c r="B65" s="228"/>
      <c r="C65" s="231" t="s">
        <v>532</v>
      </c>
      <c r="D65" s="228"/>
      <c r="E65" s="6" t="s">
        <v>259</v>
      </c>
      <c r="F65" s="225"/>
      <c r="G65" s="8">
        <v>318.7</v>
      </c>
      <c r="H65" s="228"/>
      <c r="I65" s="229" t="s">
        <v>1064</v>
      </c>
      <c r="J65" s="228"/>
      <c r="K65" s="6" t="s">
        <v>353</v>
      </c>
    </row>
    <row r="66" spans="1:11" s="230" customFormat="1" x14ac:dyDescent="0.2">
      <c r="A66" s="5" t="s">
        <v>459</v>
      </c>
      <c r="B66" s="228"/>
      <c r="C66" s="231" t="s">
        <v>533</v>
      </c>
      <c r="D66" s="228"/>
      <c r="E66" s="6" t="s">
        <v>1103</v>
      </c>
      <c r="F66" s="225"/>
      <c r="G66" s="8">
        <v>1437</v>
      </c>
      <c r="H66" s="228"/>
      <c r="I66" s="229" t="s">
        <v>293</v>
      </c>
      <c r="J66" s="228"/>
      <c r="K66" s="6" t="s">
        <v>320</v>
      </c>
    </row>
    <row r="67" spans="1:11" s="230" customFormat="1" x14ac:dyDescent="0.2">
      <c r="A67" s="5" t="s">
        <v>459</v>
      </c>
      <c r="B67" s="228"/>
      <c r="C67" s="231" t="s">
        <v>534</v>
      </c>
      <c r="D67" s="228"/>
      <c r="E67" s="6" t="s">
        <v>1024</v>
      </c>
      <c r="F67" s="225"/>
      <c r="G67" s="8">
        <v>5145</v>
      </c>
      <c r="H67" s="228"/>
      <c r="I67" s="229" t="s">
        <v>307</v>
      </c>
      <c r="J67" s="228"/>
      <c r="K67" s="6" t="s">
        <v>1081</v>
      </c>
    </row>
    <row r="68" spans="1:11" s="230" customFormat="1" x14ac:dyDescent="0.2">
      <c r="A68" s="5" t="s">
        <v>459</v>
      </c>
      <c r="B68" s="228"/>
      <c r="C68" s="231" t="s">
        <v>535</v>
      </c>
      <c r="D68" s="228"/>
      <c r="E68" s="6" t="s">
        <v>1024</v>
      </c>
      <c r="F68" s="225"/>
      <c r="G68" s="8">
        <v>575</v>
      </c>
      <c r="H68" s="228"/>
      <c r="I68" s="229" t="s">
        <v>1065</v>
      </c>
      <c r="J68" s="228"/>
      <c r="K68" s="6" t="s">
        <v>25</v>
      </c>
    </row>
    <row r="69" spans="1:11" s="230" customFormat="1" x14ac:dyDescent="0.2">
      <c r="A69" s="5" t="s">
        <v>459</v>
      </c>
      <c r="B69" s="228"/>
      <c r="C69" s="231" t="s">
        <v>536</v>
      </c>
      <c r="D69" s="228"/>
      <c r="E69" s="6" t="s">
        <v>366</v>
      </c>
      <c r="F69" s="225"/>
      <c r="G69" s="8">
        <v>400</v>
      </c>
      <c r="H69" s="228"/>
      <c r="I69" s="229" t="s">
        <v>286</v>
      </c>
      <c r="J69" s="228"/>
      <c r="K69" s="6" t="s">
        <v>22</v>
      </c>
    </row>
    <row r="70" spans="1:11" s="230" customFormat="1" x14ac:dyDescent="0.2">
      <c r="A70" s="5" t="s">
        <v>459</v>
      </c>
      <c r="B70" s="228"/>
      <c r="C70" s="231" t="s">
        <v>537</v>
      </c>
      <c r="D70" s="228"/>
      <c r="E70" s="6" t="s">
        <v>447</v>
      </c>
      <c r="F70" s="225"/>
      <c r="G70" s="8">
        <v>816</v>
      </c>
      <c r="H70" s="228"/>
      <c r="I70" s="229" t="s">
        <v>361</v>
      </c>
      <c r="J70" s="228"/>
      <c r="K70" s="6" t="s">
        <v>317</v>
      </c>
    </row>
    <row r="71" spans="1:11" s="230" customFormat="1" x14ac:dyDescent="0.2">
      <c r="A71" s="5" t="s">
        <v>459</v>
      </c>
      <c r="B71" s="228"/>
      <c r="C71" s="231" t="s">
        <v>538</v>
      </c>
      <c r="D71" s="228"/>
      <c r="E71" s="6" t="s">
        <v>364</v>
      </c>
      <c r="F71" s="225"/>
      <c r="G71" s="8">
        <v>3656.44</v>
      </c>
      <c r="H71" s="228"/>
      <c r="I71" s="229" t="s">
        <v>280</v>
      </c>
      <c r="J71" s="228"/>
      <c r="K71" s="6" t="s">
        <v>28</v>
      </c>
    </row>
    <row r="72" spans="1:11" s="230" customFormat="1" x14ac:dyDescent="0.2">
      <c r="A72" s="5" t="s">
        <v>459</v>
      </c>
      <c r="B72" s="228"/>
      <c r="C72" s="231" t="s">
        <v>539</v>
      </c>
      <c r="D72" s="228"/>
      <c r="E72" s="6" t="s">
        <v>18</v>
      </c>
      <c r="F72" s="225"/>
      <c r="G72" s="8">
        <v>330.16</v>
      </c>
      <c r="H72" s="228"/>
      <c r="I72" s="229" t="s">
        <v>290</v>
      </c>
      <c r="J72" s="228"/>
      <c r="K72" s="6" t="s">
        <v>388</v>
      </c>
    </row>
    <row r="73" spans="1:11" s="230" customFormat="1" x14ac:dyDescent="0.2">
      <c r="A73" s="5" t="s">
        <v>459</v>
      </c>
      <c r="B73" s="228"/>
      <c r="C73" s="231" t="s">
        <v>540</v>
      </c>
      <c r="D73" s="228"/>
      <c r="E73" s="6" t="s">
        <v>258</v>
      </c>
      <c r="F73" s="225"/>
      <c r="G73" s="8">
        <v>1181.25</v>
      </c>
      <c r="H73" s="228"/>
      <c r="I73" s="229" t="s">
        <v>279</v>
      </c>
      <c r="J73" s="228"/>
      <c r="K73" s="6" t="s">
        <v>28</v>
      </c>
    </row>
    <row r="74" spans="1:11" s="230" customFormat="1" x14ac:dyDescent="0.2">
      <c r="A74" s="5" t="s">
        <v>459</v>
      </c>
      <c r="B74" s="228"/>
      <c r="C74" s="231" t="s">
        <v>541</v>
      </c>
      <c r="D74" s="228"/>
      <c r="E74" s="6" t="s">
        <v>397</v>
      </c>
      <c r="F74" s="225"/>
      <c r="G74" s="8">
        <v>345</v>
      </c>
      <c r="H74" s="228"/>
      <c r="I74" s="229" t="s">
        <v>275</v>
      </c>
      <c r="J74" s="228"/>
      <c r="K74" s="6" t="s">
        <v>28</v>
      </c>
    </row>
    <row r="75" spans="1:11" s="230" customFormat="1" x14ac:dyDescent="0.2">
      <c r="A75" s="5" t="s">
        <v>461</v>
      </c>
      <c r="B75" s="228"/>
      <c r="C75" s="231" t="s">
        <v>542</v>
      </c>
      <c r="D75" s="228"/>
      <c r="E75" s="6" t="s">
        <v>185</v>
      </c>
      <c r="F75" s="225"/>
      <c r="G75" s="8">
        <v>365.98</v>
      </c>
      <c r="H75" s="228"/>
      <c r="I75" s="229" t="s">
        <v>311</v>
      </c>
      <c r="J75" s="228"/>
      <c r="K75" s="6" t="s">
        <v>327</v>
      </c>
    </row>
    <row r="76" spans="1:11" s="230" customFormat="1" x14ac:dyDescent="0.2">
      <c r="A76" s="5" t="s">
        <v>464</v>
      </c>
      <c r="B76" s="228"/>
      <c r="C76" s="231" t="s">
        <v>543</v>
      </c>
      <c r="D76" s="228"/>
      <c r="E76" s="6" t="s">
        <v>1021</v>
      </c>
      <c r="F76" s="225"/>
      <c r="G76" s="8">
        <v>875</v>
      </c>
      <c r="H76" s="228"/>
      <c r="I76" s="229" t="s">
        <v>292</v>
      </c>
      <c r="J76" s="228"/>
      <c r="K76" s="6" t="s">
        <v>328</v>
      </c>
    </row>
    <row r="77" spans="1:11" s="230" customFormat="1" x14ac:dyDescent="0.2">
      <c r="A77" s="5" t="s">
        <v>461</v>
      </c>
      <c r="B77" s="228"/>
      <c r="C77" s="231" t="s">
        <v>544</v>
      </c>
      <c r="D77" s="228"/>
      <c r="E77" s="6" t="s">
        <v>262</v>
      </c>
      <c r="F77" s="225"/>
      <c r="G77" s="8">
        <v>2270</v>
      </c>
      <c r="H77" s="228"/>
      <c r="I77" s="229" t="s">
        <v>298</v>
      </c>
      <c r="J77" s="228"/>
      <c r="K77" s="6" t="s">
        <v>333</v>
      </c>
    </row>
    <row r="78" spans="1:11" s="230" customFormat="1" x14ac:dyDescent="0.2">
      <c r="A78" s="5" t="s">
        <v>459</v>
      </c>
      <c r="B78" s="228"/>
      <c r="C78" s="231" t="s">
        <v>545</v>
      </c>
      <c r="D78" s="228"/>
      <c r="E78" s="6" t="s">
        <v>262</v>
      </c>
      <c r="F78" s="225"/>
      <c r="G78" s="8">
        <v>375</v>
      </c>
      <c r="H78" s="228"/>
      <c r="I78" s="229" t="s">
        <v>298</v>
      </c>
      <c r="J78" s="228"/>
      <c r="K78" s="6" t="s">
        <v>333</v>
      </c>
    </row>
    <row r="79" spans="1:11" s="230" customFormat="1" x14ac:dyDescent="0.2">
      <c r="A79" s="5" t="s">
        <v>459</v>
      </c>
      <c r="B79" s="228"/>
      <c r="C79" s="231" t="s">
        <v>546</v>
      </c>
      <c r="D79" s="228"/>
      <c r="E79" s="6" t="s">
        <v>1023</v>
      </c>
      <c r="F79" s="225"/>
      <c r="G79" s="8">
        <v>1612</v>
      </c>
      <c r="H79" s="228"/>
      <c r="I79" s="229" t="s">
        <v>292</v>
      </c>
      <c r="J79" s="228"/>
      <c r="K79" s="6" t="s">
        <v>328</v>
      </c>
    </row>
    <row r="80" spans="1:11" s="230" customFormat="1" x14ac:dyDescent="0.2">
      <c r="A80" s="5" t="s">
        <v>459</v>
      </c>
      <c r="B80" s="228"/>
      <c r="C80" s="231" t="s">
        <v>547</v>
      </c>
      <c r="D80" s="228"/>
      <c r="E80" s="6" t="s">
        <v>1023</v>
      </c>
      <c r="F80" s="225"/>
      <c r="G80" s="8">
        <v>868</v>
      </c>
      <c r="H80" s="228"/>
      <c r="I80" s="229" t="s">
        <v>292</v>
      </c>
      <c r="J80" s="228"/>
      <c r="K80" s="6" t="s">
        <v>328</v>
      </c>
    </row>
    <row r="81" spans="1:11" s="230" customFormat="1" x14ac:dyDescent="0.2">
      <c r="A81" s="5" t="s">
        <v>459</v>
      </c>
      <c r="B81" s="228"/>
      <c r="C81" s="231" t="s">
        <v>548</v>
      </c>
      <c r="D81" s="228"/>
      <c r="E81" s="6" t="s">
        <v>1023</v>
      </c>
      <c r="F81" s="225"/>
      <c r="G81" s="8">
        <v>276</v>
      </c>
      <c r="H81" s="228"/>
      <c r="I81" s="229" t="s">
        <v>292</v>
      </c>
      <c r="J81" s="228"/>
      <c r="K81" s="6" t="s">
        <v>328</v>
      </c>
    </row>
    <row r="82" spans="1:11" s="230" customFormat="1" x14ac:dyDescent="0.2">
      <c r="A82" s="5" t="s">
        <v>463</v>
      </c>
      <c r="B82" s="228"/>
      <c r="C82" s="231" t="s">
        <v>549</v>
      </c>
      <c r="D82" s="228"/>
      <c r="E82" s="6" t="s">
        <v>1025</v>
      </c>
      <c r="F82" s="225"/>
      <c r="G82" s="8">
        <v>678.48</v>
      </c>
      <c r="H82" s="228"/>
      <c r="I82" s="229" t="s">
        <v>308</v>
      </c>
      <c r="J82" s="228"/>
      <c r="K82" s="6" t="s">
        <v>324</v>
      </c>
    </row>
    <row r="83" spans="1:11" s="230" customFormat="1" x14ac:dyDescent="0.2">
      <c r="A83" s="5" t="s">
        <v>459</v>
      </c>
      <c r="B83" s="228"/>
      <c r="C83" s="231" t="s">
        <v>550</v>
      </c>
      <c r="D83" s="228"/>
      <c r="E83" s="6" t="s">
        <v>1104</v>
      </c>
      <c r="F83" s="225"/>
      <c r="G83" s="8">
        <v>250</v>
      </c>
      <c r="H83" s="228"/>
      <c r="I83" s="229" t="s">
        <v>280</v>
      </c>
      <c r="J83" s="228"/>
      <c r="K83" s="6" t="s">
        <v>440</v>
      </c>
    </row>
    <row r="84" spans="1:11" s="230" customFormat="1" x14ac:dyDescent="0.2">
      <c r="A84" s="5" t="s">
        <v>456</v>
      </c>
      <c r="B84" s="228"/>
      <c r="C84" s="231" t="s">
        <v>551</v>
      </c>
      <c r="D84" s="228"/>
      <c r="E84" s="6" t="s">
        <v>1017</v>
      </c>
      <c r="F84" s="225"/>
      <c r="G84" s="8">
        <v>7313.88</v>
      </c>
      <c r="H84" s="228"/>
      <c r="I84" s="229" t="s">
        <v>1057</v>
      </c>
      <c r="J84" s="228"/>
      <c r="K84" s="6" t="s">
        <v>316</v>
      </c>
    </row>
    <row r="85" spans="1:11" s="230" customFormat="1" x14ac:dyDescent="0.2">
      <c r="A85" s="5" t="s">
        <v>461</v>
      </c>
      <c r="B85" s="228"/>
      <c r="C85" s="231" t="s">
        <v>552</v>
      </c>
      <c r="D85" s="228"/>
      <c r="E85" s="6" t="s">
        <v>271</v>
      </c>
      <c r="F85" s="225"/>
      <c r="G85" s="8">
        <v>650</v>
      </c>
      <c r="H85" s="228"/>
      <c r="I85" s="229" t="s">
        <v>438</v>
      </c>
      <c r="J85" s="228"/>
      <c r="K85" s="6" t="s">
        <v>326</v>
      </c>
    </row>
    <row r="86" spans="1:11" s="230" customFormat="1" x14ac:dyDescent="0.2">
      <c r="A86" s="5" t="s">
        <v>459</v>
      </c>
      <c r="B86" s="228"/>
      <c r="C86" s="231" t="s">
        <v>553</v>
      </c>
      <c r="D86" s="228"/>
      <c r="E86" s="6" t="s">
        <v>265</v>
      </c>
      <c r="F86" s="225"/>
      <c r="G86" s="8">
        <v>1050</v>
      </c>
      <c r="H86" s="228"/>
      <c r="I86" s="229" t="s">
        <v>359</v>
      </c>
      <c r="J86" s="228"/>
      <c r="K86" s="6" t="s">
        <v>28</v>
      </c>
    </row>
    <row r="87" spans="1:11" s="230" customFormat="1" x14ac:dyDescent="0.2">
      <c r="A87" s="5" t="s">
        <v>456</v>
      </c>
      <c r="B87" s="228"/>
      <c r="C87" s="231" t="s">
        <v>554</v>
      </c>
      <c r="D87" s="228"/>
      <c r="E87" s="6" t="s">
        <v>272</v>
      </c>
      <c r="F87" s="225"/>
      <c r="G87" s="8">
        <v>1764</v>
      </c>
      <c r="H87" s="228"/>
      <c r="I87" s="229" t="s">
        <v>434</v>
      </c>
      <c r="J87" s="228"/>
      <c r="K87" s="6" t="s">
        <v>327</v>
      </c>
    </row>
    <row r="88" spans="1:11" s="230" customFormat="1" x14ac:dyDescent="0.2">
      <c r="A88" s="5" t="s">
        <v>463</v>
      </c>
      <c r="B88" s="228"/>
      <c r="C88" s="231" t="s">
        <v>555</v>
      </c>
      <c r="D88" s="228"/>
      <c r="E88" s="6" t="s">
        <v>448</v>
      </c>
      <c r="F88" s="225"/>
      <c r="G88" s="8">
        <v>12650</v>
      </c>
      <c r="H88" s="228"/>
      <c r="I88" s="229" t="s">
        <v>285</v>
      </c>
      <c r="J88" s="228"/>
      <c r="K88" s="6" t="s">
        <v>28</v>
      </c>
    </row>
    <row r="89" spans="1:11" s="230" customFormat="1" x14ac:dyDescent="0.2">
      <c r="A89" s="5" t="s">
        <v>464</v>
      </c>
      <c r="B89" s="228"/>
      <c r="C89" s="231" t="s">
        <v>556</v>
      </c>
      <c r="D89" s="228"/>
      <c r="E89" s="6" t="s">
        <v>398</v>
      </c>
      <c r="F89" s="225"/>
      <c r="G89" s="8">
        <v>1875</v>
      </c>
      <c r="H89" s="228"/>
      <c r="I89" s="229" t="s">
        <v>347</v>
      </c>
      <c r="J89" s="228"/>
      <c r="K89" s="6" t="s">
        <v>28</v>
      </c>
    </row>
    <row r="90" spans="1:11" s="230" customFormat="1" x14ac:dyDescent="0.2">
      <c r="A90" s="5" t="s">
        <v>463</v>
      </c>
      <c r="B90" s="228"/>
      <c r="C90" s="231" t="s">
        <v>557</v>
      </c>
      <c r="D90" s="228"/>
      <c r="E90" s="6" t="s">
        <v>1026</v>
      </c>
      <c r="F90" s="225"/>
      <c r="G90" s="8">
        <v>275</v>
      </c>
      <c r="H90" s="228"/>
      <c r="I90" s="229" t="s">
        <v>428</v>
      </c>
      <c r="J90" s="228"/>
      <c r="K90" s="6" t="s">
        <v>337</v>
      </c>
    </row>
    <row r="91" spans="1:11" s="230" customFormat="1" x14ac:dyDescent="0.2">
      <c r="A91" s="5" t="s">
        <v>463</v>
      </c>
      <c r="B91" s="228"/>
      <c r="C91" s="231" t="s">
        <v>558</v>
      </c>
      <c r="D91" s="228"/>
      <c r="E91" s="6" t="s">
        <v>379</v>
      </c>
      <c r="F91" s="225"/>
      <c r="G91" s="8">
        <v>1037.6600000000001</v>
      </c>
      <c r="H91" s="228"/>
      <c r="I91" s="229" t="s">
        <v>434</v>
      </c>
      <c r="J91" s="228"/>
      <c r="K91" s="6" t="s">
        <v>28</v>
      </c>
    </row>
    <row r="92" spans="1:11" s="230" customFormat="1" x14ac:dyDescent="0.2">
      <c r="A92" s="5" t="s">
        <v>461</v>
      </c>
      <c r="B92" s="228"/>
      <c r="C92" s="231" t="s">
        <v>559</v>
      </c>
      <c r="D92" s="228"/>
      <c r="E92" s="6" t="s">
        <v>417</v>
      </c>
      <c r="F92" s="225"/>
      <c r="G92" s="8">
        <v>806.09</v>
      </c>
      <c r="H92" s="228"/>
      <c r="I92" s="229" t="s">
        <v>308</v>
      </c>
      <c r="J92" s="228"/>
      <c r="K92" s="6" t="s">
        <v>413</v>
      </c>
    </row>
    <row r="93" spans="1:11" s="230" customFormat="1" x14ac:dyDescent="0.2">
      <c r="A93" s="5" t="s">
        <v>461</v>
      </c>
      <c r="B93" s="228"/>
      <c r="C93" s="231" t="s">
        <v>560</v>
      </c>
      <c r="D93" s="228"/>
      <c r="E93" s="6" t="s">
        <v>369</v>
      </c>
      <c r="F93" s="225"/>
      <c r="G93" s="8">
        <v>1559.2</v>
      </c>
      <c r="H93" s="228"/>
      <c r="I93" s="229" t="s">
        <v>290</v>
      </c>
      <c r="J93" s="228"/>
      <c r="K93" s="6" t="s">
        <v>28</v>
      </c>
    </row>
    <row r="94" spans="1:11" s="230" customFormat="1" x14ac:dyDescent="0.2">
      <c r="A94" s="5" t="s">
        <v>461</v>
      </c>
      <c r="B94" s="228"/>
      <c r="C94" s="231" t="s">
        <v>561</v>
      </c>
      <c r="D94" s="228"/>
      <c r="E94" s="6" t="s">
        <v>247</v>
      </c>
      <c r="F94" s="225"/>
      <c r="G94" s="8">
        <v>1721.51</v>
      </c>
      <c r="H94" s="228"/>
      <c r="I94" s="229" t="s">
        <v>302</v>
      </c>
      <c r="J94" s="228"/>
      <c r="K94" s="6" t="s">
        <v>323</v>
      </c>
    </row>
    <row r="95" spans="1:11" s="230" customFormat="1" x14ac:dyDescent="0.2">
      <c r="A95" s="5" t="s">
        <v>461</v>
      </c>
      <c r="B95" s="228"/>
      <c r="C95" s="231" t="s">
        <v>562</v>
      </c>
      <c r="D95" s="228"/>
      <c r="E95" s="6" t="s">
        <v>247</v>
      </c>
      <c r="F95" s="225"/>
      <c r="G95" s="8">
        <v>767.67</v>
      </c>
      <c r="H95" s="228"/>
      <c r="I95" s="229" t="s">
        <v>305</v>
      </c>
      <c r="J95" s="228"/>
      <c r="K95" s="6" t="s">
        <v>323</v>
      </c>
    </row>
    <row r="96" spans="1:11" s="230" customFormat="1" x14ac:dyDescent="0.2">
      <c r="A96" s="5" t="s">
        <v>461</v>
      </c>
      <c r="B96" s="228"/>
      <c r="C96" s="231" t="s">
        <v>563</v>
      </c>
      <c r="D96" s="228"/>
      <c r="E96" s="6" t="s">
        <v>247</v>
      </c>
      <c r="F96" s="225"/>
      <c r="G96" s="8">
        <v>666.86</v>
      </c>
      <c r="H96" s="228"/>
      <c r="I96" s="229" t="s">
        <v>303</v>
      </c>
      <c r="J96" s="228"/>
      <c r="K96" s="6" t="s">
        <v>323</v>
      </c>
    </row>
    <row r="97" spans="1:11" s="230" customFormat="1" x14ac:dyDescent="0.2">
      <c r="A97" s="5" t="s">
        <v>461</v>
      </c>
      <c r="B97" s="228"/>
      <c r="C97" s="231" t="s">
        <v>564</v>
      </c>
      <c r="D97" s="228"/>
      <c r="E97" s="6" t="s">
        <v>247</v>
      </c>
      <c r="F97" s="225"/>
      <c r="G97" s="8">
        <v>587.91</v>
      </c>
      <c r="H97" s="228"/>
      <c r="I97" s="229" t="s">
        <v>301</v>
      </c>
      <c r="J97" s="228"/>
      <c r="K97" s="6" t="s">
        <v>323</v>
      </c>
    </row>
    <row r="98" spans="1:11" s="230" customFormat="1" x14ac:dyDescent="0.2">
      <c r="A98" s="5" t="s">
        <v>464</v>
      </c>
      <c r="B98" s="228"/>
      <c r="C98" s="231" t="s">
        <v>565</v>
      </c>
      <c r="D98" s="228"/>
      <c r="E98" s="6" t="s">
        <v>369</v>
      </c>
      <c r="F98" s="225"/>
      <c r="G98" s="8">
        <v>771.75</v>
      </c>
      <c r="H98" s="228"/>
      <c r="I98" s="229" t="s">
        <v>288</v>
      </c>
      <c r="J98" s="228"/>
      <c r="K98" s="6" t="s">
        <v>28</v>
      </c>
    </row>
    <row r="99" spans="1:11" s="230" customFormat="1" x14ac:dyDescent="0.2">
      <c r="A99" s="5" t="s">
        <v>463</v>
      </c>
      <c r="B99" s="228"/>
      <c r="C99" s="231" t="s">
        <v>566</v>
      </c>
      <c r="D99" s="228"/>
      <c r="E99" s="6" t="s">
        <v>363</v>
      </c>
      <c r="F99" s="225"/>
      <c r="G99" s="8">
        <v>307.89</v>
      </c>
      <c r="H99" s="228"/>
      <c r="I99" s="229" t="s">
        <v>279</v>
      </c>
      <c r="J99" s="228"/>
      <c r="K99" s="6" t="s">
        <v>348</v>
      </c>
    </row>
    <row r="100" spans="1:11" s="230" customFormat="1" x14ac:dyDescent="0.2">
      <c r="A100" s="5" t="s">
        <v>463</v>
      </c>
      <c r="B100" s="228"/>
      <c r="C100" s="231" t="s">
        <v>567</v>
      </c>
      <c r="D100" s="228"/>
      <c r="E100" s="6" t="s">
        <v>1027</v>
      </c>
      <c r="F100" s="225"/>
      <c r="G100" s="8">
        <v>649</v>
      </c>
      <c r="H100" s="228"/>
      <c r="I100" s="229" t="s">
        <v>289</v>
      </c>
      <c r="J100" s="228"/>
      <c r="K100" s="6" t="s">
        <v>326</v>
      </c>
    </row>
    <row r="101" spans="1:11" s="230" customFormat="1" x14ac:dyDescent="0.2">
      <c r="A101" s="5" t="s">
        <v>463</v>
      </c>
      <c r="B101" s="228"/>
      <c r="C101" s="231" t="s">
        <v>568</v>
      </c>
      <c r="D101" s="228"/>
      <c r="E101" s="6" t="s">
        <v>1105</v>
      </c>
      <c r="F101" s="225"/>
      <c r="G101" s="8">
        <v>720</v>
      </c>
      <c r="H101" s="228"/>
      <c r="I101" s="229" t="s">
        <v>434</v>
      </c>
      <c r="J101" s="228"/>
      <c r="K101" s="6" t="s">
        <v>327</v>
      </c>
    </row>
    <row r="102" spans="1:11" s="230" customFormat="1" x14ac:dyDescent="0.2">
      <c r="A102" s="5" t="s">
        <v>461</v>
      </c>
      <c r="B102" s="228"/>
      <c r="C102" s="231" t="s">
        <v>569</v>
      </c>
      <c r="D102" s="228"/>
      <c r="E102" s="6" t="s">
        <v>273</v>
      </c>
      <c r="F102" s="225"/>
      <c r="G102" s="8">
        <v>1350</v>
      </c>
      <c r="H102" s="228"/>
      <c r="I102" s="229" t="s">
        <v>373</v>
      </c>
      <c r="J102" s="228"/>
      <c r="K102" s="6" t="s">
        <v>337</v>
      </c>
    </row>
    <row r="103" spans="1:11" s="230" customFormat="1" x14ac:dyDescent="0.2">
      <c r="A103" s="5" t="s">
        <v>463</v>
      </c>
      <c r="B103" s="228"/>
      <c r="C103" s="231" t="s">
        <v>570</v>
      </c>
      <c r="D103" s="228"/>
      <c r="E103" s="6" t="s">
        <v>273</v>
      </c>
      <c r="F103" s="225"/>
      <c r="G103" s="8">
        <v>380.12</v>
      </c>
      <c r="H103" s="228"/>
      <c r="I103" s="229" t="s">
        <v>410</v>
      </c>
      <c r="J103" s="228"/>
      <c r="K103" s="6" t="s">
        <v>337</v>
      </c>
    </row>
    <row r="104" spans="1:11" s="230" customFormat="1" x14ac:dyDescent="0.2">
      <c r="A104" s="5" t="s">
        <v>463</v>
      </c>
      <c r="B104" s="228"/>
      <c r="C104" s="231" t="s">
        <v>571</v>
      </c>
      <c r="D104" s="228"/>
      <c r="E104" s="6" t="s">
        <v>379</v>
      </c>
      <c r="F104" s="225"/>
      <c r="G104" s="8">
        <v>717.34</v>
      </c>
      <c r="H104" s="228"/>
      <c r="I104" s="229" t="s">
        <v>434</v>
      </c>
      <c r="J104" s="228"/>
      <c r="K104" s="6" t="s">
        <v>28</v>
      </c>
    </row>
    <row r="105" spans="1:11" s="230" customFormat="1" x14ac:dyDescent="0.2">
      <c r="A105" s="5" t="s">
        <v>464</v>
      </c>
      <c r="B105" s="228"/>
      <c r="C105" s="231" t="s">
        <v>572</v>
      </c>
      <c r="D105" s="228"/>
      <c r="E105" s="6" t="s">
        <v>398</v>
      </c>
      <c r="F105" s="225"/>
      <c r="G105" s="8">
        <v>1063.75</v>
      </c>
      <c r="H105" s="228"/>
      <c r="I105" s="229" t="s">
        <v>357</v>
      </c>
      <c r="J105" s="228"/>
      <c r="K105" s="6" t="s">
        <v>28</v>
      </c>
    </row>
    <row r="106" spans="1:11" s="230" customFormat="1" x14ac:dyDescent="0.2">
      <c r="A106" s="5" t="s">
        <v>465</v>
      </c>
      <c r="B106" s="228"/>
      <c r="C106" s="231" t="s">
        <v>573</v>
      </c>
      <c r="D106" s="228"/>
      <c r="E106" s="6" t="s">
        <v>356</v>
      </c>
      <c r="F106" s="225"/>
      <c r="G106" s="8">
        <v>2378.27</v>
      </c>
      <c r="H106" s="228"/>
      <c r="I106" s="229" t="s">
        <v>292</v>
      </c>
      <c r="J106" s="228"/>
      <c r="K106" s="6" t="s">
        <v>328</v>
      </c>
    </row>
    <row r="107" spans="1:11" s="230" customFormat="1" x14ac:dyDescent="0.2">
      <c r="A107" s="5" t="s">
        <v>458</v>
      </c>
      <c r="B107" s="228"/>
      <c r="C107" s="231" t="s">
        <v>574</v>
      </c>
      <c r="D107" s="228"/>
      <c r="E107" s="6" t="s">
        <v>258</v>
      </c>
      <c r="F107" s="225"/>
      <c r="G107" s="8">
        <v>1181.25</v>
      </c>
      <c r="H107" s="228"/>
      <c r="I107" s="229" t="s">
        <v>279</v>
      </c>
      <c r="J107" s="228"/>
      <c r="K107" s="6" t="s">
        <v>28</v>
      </c>
    </row>
    <row r="108" spans="1:11" s="230" customFormat="1" x14ac:dyDescent="0.2">
      <c r="A108" s="5" t="s">
        <v>458</v>
      </c>
      <c r="B108" s="228"/>
      <c r="C108" s="231" t="s">
        <v>575</v>
      </c>
      <c r="D108" s="228"/>
      <c r="E108" s="6" t="s">
        <v>344</v>
      </c>
      <c r="F108" s="225"/>
      <c r="G108" s="8">
        <v>507.02</v>
      </c>
      <c r="H108" s="228"/>
      <c r="I108" s="229" t="s">
        <v>296</v>
      </c>
      <c r="J108" s="228"/>
      <c r="K108" s="6" t="s">
        <v>22</v>
      </c>
    </row>
    <row r="109" spans="1:11" s="230" customFormat="1" x14ac:dyDescent="0.2">
      <c r="A109" s="5" t="s">
        <v>461</v>
      </c>
      <c r="B109" s="228"/>
      <c r="C109" s="231" t="s">
        <v>576</v>
      </c>
      <c r="D109" s="228"/>
      <c r="E109" s="6" t="s">
        <v>1106</v>
      </c>
      <c r="F109" s="225"/>
      <c r="G109" s="8">
        <v>462</v>
      </c>
      <c r="H109" s="228"/>
      <c r="I109" s="229" t="s">
        <v>279</v>
      </c>
      <c r="J109" s="228"/>
      <c r="K109" s="6" t="s">
        <v>1082</v>
      </c>
    </row>
    <row r="110" spans="1:11" s="230" customFormat="1" x14ac:dyDescent="0.2">
      <c r="A110" s="5" t="s">
        <v>461</v>
      </c>
      <c r="B110" s="228"/>
      <c r="C110" s="231" t="s">
        <v>577</v>
      </c>
      <c r="D110" s="228"/>
      <c r="E110" s="6" t="s">
        <v>391</v>
      </c>
      <c r="F110" s="225"/>
      <c r="G110" s="8">
        <v>272</v>
      </c>
      <c r="H110" s="228"/>
      <c r="I110" s="229" t="s">
        <v>290</v>
      </c>
      <c r="J110" s="228"/>
      <c r="K110" s="6" t="s">
        <v>29</v>
      </c>
    </row>
    <row r="111" spans="1:11" s="230" customFormat="1" x14ac:dyDescent="0.2">
      <c r="A111" s="5" t="s">
        <v>458</v>
      </c>
      <c r="B111" s="228"/>
      <c r="C111" s="231" t="s">
        <v>578</v>
      </c>
      <c r="D111" s="228"/>
      <c r="E111" s="6" t="s">
        <v>1107</v>
      </c>
      <c r="F111" s="225"/>
      <c r="G111" s="8">
        <v>4225</v>
      </c>
      <c r="H111" s="228"/>
      <c r="I111" s="229" t="s">
        <v>405</v>
      </c>
      <c r="J111" s="228"/>
      <c r="K111" s="6" t="s">
        <v>1083</v>
      </c>
    </row>
    <row r="112" spans="1:11" s="230" customFormat="1" x14ac:dyDescent="0.2">
      <c r="A112" s="5" t="s">
        <v>458</v>
      </c>
      <c r="B112" s="228"/>
      <c r="C112" s="231" t="s">
        <v>579</v>
      </c>
      <c r="D112" s="228"/>
      <c r="E112" s="6" t="s">
        <v>248</v>
      </c>
      <c r="F112" s="225"/>
      <c r="G112" s="8">
        <v>550</v>
      </c>
      <c r="H112" s="228"/>
      <c r="I112" s="229" t="s">
        <v>394</v>
      </c>
      <c r="J112" s="228"/>
      <c r="K112" s="6" t="s">
        <v>29</v>
      </c>
    </row>
    <row r="113" spans="1:11" s="230" customFormat="1" x14ac:dyDescent="0.2">
      <c r="A113" s="5" t="s">
        <v>458</v>
      </c>
      <c r="B113" s="228"/>
      <c r="C113" s="231" t="s">
        <v>580</v>
      </c>
      <c r="D113" s="228"/>
      <c r="E113" s="6" t="s">
        <v>248</v>
      </c>
      <c r="F113" s="225"/>
      <c r="G113" s="8">
        <v>480</v>
      </c>
      <c r="H113" s="228"/>
      <c r="I113" s="229" t="s">
        <v>277</v>
      </c>
      <c r="J113" s="228"/>
      <c r="K113" s="6" t="s">
        <v>29</v>
      </c>
    </row>
    <row r="114" spans="1:11" s="230" customFormat="1" x14ac:dyDescent="0.2">
      <c r="A114" s="5" t="s">
        <v>458</v>
      </c>
      <c r="B114" s="228"/>
      <c r="C114" s="231" t="s">
        <v>581</v>
      </c>
      <c r="D114" s="228"/>
      <c r="E114" s="6" t="s">
        <v>248</v>
      </c>
      <c r="F114" s="225"/>
      <c r="G114" s="8">
        <v>1435</v>
      </c>
      <c r="H114" s="228"/>
      <c r="I114" s="229" t="s">
        <v>277</v>
      </c>
      <c r="J114" s="228"/>
      <c r="K114" s="6" t="s">
        <v>334</v>
      </c>
    </row>
    <row r="115" spans="1:11" s="230" customFormat="1" x14ac:dyDescent="0.2">
      <c r="A115" s="5" t="s">
        <v>458</v>
      </c>
      <c r="B115" s="228"/>
      <c r="C115" s="231" t="s">
        <v>582</v>
      </c>
      <c r="D115" s="228"/>
      <c r="E115" s="6" t="s">
        <v>254</v>
      </c>
      <c r="F115" s="225"/>
      <c r="G115" s="8">
        <v>2577.48</v>
      </c>
      <c r="H115" s="228"/>
      <c r="I115" s="229" t="s">
        <v>281</v>
      </c>
      <c r="J115" s="228"/>
      <c r="K115" s="6" t="s">
        <v>351</v>
      </c>
    </row>
    <row r="116" spans="1:11" s="230" customFormat="1" x14ac:dyDescent="0.2">
      <c r="A116" s="5" t="s">
        <v>458</v>
      </c>
      <c r="B116" s="228"/>
      <c r="C116" s="231" t="s">
        <v>583</v>
      </c>
      <c r="D116" s="228"/>
      <c r="E116" s="6" t="s">
        <v>364</v>
      </c>
      <c r="F116" s="225"/>
      <c r="G116" s="8">
        <v>3846.81</v>
      </c>
      <c r="H116" s="228"/>
      <c r="I116" s="229" t="s">
        <v>280</v>
      </c>
      <c r="J116" s="228"/>
      <c r="K116" s="6" t="s">
        <v>28</v>
      </c>
    </row>
    <row r="117" spans="1:11" s="230" customFormat="1" x14ac:dyDescent="0.2">
      <c r="A117" s="5" t="s">
        <v>461</v>
      </c>
      <c r="B117" s="228"/>
      <c r="C117" s="231" t="s">
        <v>584</v>
      </c>
      <c r="D117" s="228"/>
      <c r="E117" s="6" t="s">
        <v>1108</v>
      </c>
      <c r="F117" s="225"/>
      <c r="G117" s="8">
        <v>2604.96</v>
      </c>
      <c r="H117" s="228"/>
      <c r="I117" s="229" t="s">
        <v>288</v>
      </c>
      <c r="J117" s="228"/>
      <c r="K117" s="6" t="s">
        <v>330</v>
      </c>
    </row>
    <row r="118" spans="1:11" s="230" customFormat="1" x14ac:dyDescent="0.2">
      <c r="A118" s="5" t="s">
        <v>458</v>
      </c>
      <c r="B118" s="228"/>
      <c r="C118" s="231" t="s">
        <v>585</v>
      </c>
      <c r="D118" s="228"/>
      <c r="E118" s="6" t="s">
        <v>260</v>
      </c>
      <c r="F118" s="225"/>
      <c r="G118" s="8">
        <v>5342.82</v>
      </c>
      <c r="H118" s="228"/>
      <c r="I118" s="229" t="s">
        <v>295</v>
      </c>
      <c r="J118" s="228"/>
      <c r="K118" s="6" t="s">
        <v>332</v>
      </c>
    </row>
    <row r="119" spans="1:11" s="230" customFormat="1" x14ac:dyDescent="0.2">
      <c r="A119" s="5" t="s">
        <v>458</v>
      </c>
      <c r="B119" s="228"/>
      <c r="C119" s="231" t="s">
        <v>586</v>
      </c>
      <c r="D119" s="228"/>
      <c r="E119" s="6" t="s">
        <v>362</v>
      </c>
      <c r="F119" s="225"/>
      <c r="G119" s="8">
        <v>2562.25</v>
      </c>
      <c r="H119" s="228"/>
      <c r="I119" s="229" t="s">
        <v>296</v>
      </c>
      <c r="J119" s="228"/>
      <c r="K119" s="6" t="s">
        <v>316</v>
      </c>
    </row>
    <row r="120" spans="1:11" s="230" customFormat="1" x14ac:dyDescent="0.2">
      <c r="A120" s="5" t="s">
        <v>466</v>
      </c>
      <c r="B120" s="228"/>
      <c r="C120" s="231" t="s">
        <v>587</v>
      </c>
      <c r="D120" s="228"/>
      <c r="E120" s="6" t="s">
        <v>362</v>
      </c>
      <c r="F120" s="225"/>
      <c r="G120" s="8">
        <v>3687.5</v>
      </c>
      <c r="H120" s="228"/>
      <c r="I120" s="229" t="s">
        <v>296</v>
      </c>
      <c r="J120" s="228"/>
      <c r="K120" s="6" t="s">
        <v>316</v>
      </c>
    </row>
    <row r="121" spans="1:11" s="230" customFormat="1" x14ac:dyDescent="0.2">
      <c r="A121" s="5" t="s">
        <v>458</v>
      </c>
      <c r="B121" s="228"/>
      <c r="C121" s="231" t="s">
        <v>588</v>
      </c>
      <c r="D121" s="228"/>
      <c r="E121" s="6" t="s">
        <v>449</v>
      </c>
      <c r="F121" s="225"/>
      <c r="G121" s="8">
        <v>560</v>
      </c>
      <c r="H121" s="228"/>
      <c r="I121" s="229" t="s">
        <v>434</v>
      </c>
      <c r="J121" s="228"/>
      <c r="K121" s="6" t="s">
        <v>328</v>
      </c>
    </row>
    <row r="122" spans="1:11" s="230" customFormat="1" x14ac:dyDescent="0.2">
      <c r="A122" s="5" t="s">
        <v>458</v>
      </c>
      <c r="B122" s="228"/>
      <c r="C122" s="231" t="s">
        <v>589</v>
      </c>
      <c r="D122" s="228"/>
      <c r="E122" s="6" t="s">
        <v>1104</v>
      </c>
      <c r="F122" s="225"/>
      <c r="G122" s="8">
        <v>1844.5</v>
      </c>
      <c r="H122" s="228"/>
      <c r="I122" s="229" t="s">
        <v>395</v>
      </c>
      <c r="J122" s="228"/>
      <c r="K122" s="6" t="s">
        <v>327</v>
      </c>
    </row>
    <row r="123" spans="1:11" s="230" customFormat="1" x14ac:dyDescent="0.2">
      <c r="A123" s="5" t="s">
        <v>458</v>
      </c>
      <c r="B123" s="228"/>
      <c r="C123" s="231" t="s">
        <v>590</v>
      </c>
      <c r="D123" s="228"/>
      <c r="E123" s="6" t="s">
        <v>379</v>
      </c>
      <c r="F123" s="225"/>
      <c r="G123" s="8">
        <v>1094.3399999999999</v>
      </c>
      <c r="H123" s="228"/>
      <c r="I123" s="229" t="s">
        <v>434</v>
      </c>
      <c r="J123" s="228"/>
      <c r="K123" s="6" t="s">
        <v>28</v>
      </c>
    </row>
    <row r="124" spans="1:11" s="230" customFormat="1" x14ac:dyDescent="0.2">
      <c r="A124" s="5" t="s">
        <v>464</v>
      </c>
      <c r="B124" s="228"/>
      <c r="C124" s="231" t="s">
        <v>591</v>
      </c>
      <c r="D124" s="228"/>
      <c r="E124" s="6" t="s">
        <v>367</v>
      </c>
      <c r="F124" s="225"/>
      <c r="G124" s="8">
        <v>2696.62</v>
      </c>
      <c r="H124" s="228"/>
      <c r="I124" s="229" t="s">
        <v>315</v>
      </c>
      <c r="J124" s="228"/>
      <c r="K124" s="6" t="s">
        <v>342</v>
      </c>
    </row>
    <row r="125" spans="1:11" s="230" customFormat="1" x14ac:dyDescent="0.2">
      <c r="A125" s="5" t="s">
        <v>458</v>
      </c>
      <c r="B125" s="228"/>
      <c r="C125" s="231" t="s">
        <v>592</v>
      </c>
      <c r="D125" s="228"/>
      <c r="E125" s="6" t="s">
        <v>442</v>
      </c>
      <c r="F125" s="225"/>
      <c r="G125" s="8">
        <v>444</v>
      </c>
      <c r="H125" s="228"/>
      <c r="I125" s="229" t="s">
        <v>293</v>
      </c>
      <c r="J125" s="228"/>
      <c r="K125" s="6" t="s">
        <v>320</v>
      </c>
    </row>
    <row r="126" spans="1:11" s="230" customFormat="1" x14ac:dyDescent="0.2">
      <c r="A126" s="5" t="s">
        <v>461</v>
      </c>
      <c r="B126" s="228"/>
      <c r="C126" s="231" t="s">
        <v>593</v>
      </c>
      <c r="D126" s="228"/>
      <c r="E126" s="6" t="s">
        <v>1109</v>
      </c>
      <c r="F126" s="225"/>
      <c r="G126" s="8">
        <v>843.41</v>
      </c>
      <c r="H126" s="228"/>
      <c r="I126" s="229" t="s">
        <v>305</v>
      </c>
      <c r="J126" s="228"/>
      <c r="K126" s="6" t="s">
        <v>324</v>
      </c>
    </row>
    <row r="127" spans="1:11" s="230" customFormat="1" x14ac:dyDescent="0.2">
      <c r="A127" s="5" t="s">
        <v>461</v>
      </c>
      <c r="B127" s="228"/>
      <c r="C127" s="231" t="s">
        <v>594</v>
      </c>
      <c r="D127" s="228"/>
      <c r="E127" s="6" t="s">
        <v>253</v>
      </c>
      <c r="F127" s="225"/>
      <c r="G127" s="8">
        <v>465.6</v>
      </c>
      <c r="H127" s="228"/>
      <c r="I127" s="229" t="s">
        <v>291</v>
      </c>
      <c r="J127" s="228"/>
      <c r="K127" s="6" t="s">
        <v>331</v>
      </c>
    </row>
    <row r="128" spans="1:11" s="230" customFormat="1" x14ac:dyDescent="0.2">
      <c r="A128" s="5" t="s">
        <v>461</v>
      </c>
      <c r="B128" s="228"/>
      <c r="C128" s="231" t="s">
        <v>595</v>
      </c>
      <c r="D128" s="228"/>
      <c r="E128" s="6" t="s">
        <v>399</v>
      </c>
      <c r="F128" s="225"/>
      <c r="G128" s="8">
        <v>2257.88</v>
      </c>
      <c r="H128" s="228"/>
      <c r="I128" s="229" t="s">
        <v>380</v>
      </c>
      <c r="J128" s="228"/>
      <c r="K128" s="6" t="s">
        <v>319</v>
      </c>
    </row>
    <row r="129" spans="1:11" s="230" customFormat="1" x14ac:dyDescent="0.2">
      <c r="A129" s="5" t="s">
        <v>466</v>
      </c>
      <c r="B129" s="228"/>
      <c r="C129" s="231" t="s">
        <v>596</v>
      </c>
      <c r="D129" s="228"/>
      <c r="E129" s="6" t="s">
        <v>398</v>
      </c>
      <c r="F129" s="225"/>
      <c r="G129" s="8">
        <v>1063.75</v>
      </c>
      <c r="H129" s="228"/>
      <c r="I129" s="229" t="s">
        <v>357</v>
      </c>
      <c r="J129" s="228"/>
      <c r="K129" s="6" t="s">
        <v>28</v>
      </c>
    </row>
    <row r="130" spans="1:11" s="230" customFormat="1" x14ac:dyDescent="0.2">
      <c r="A130" s="5" t="s">
        <v>460</v>
      </c>
      <c r="B130" s="228"/>
      <c r="C130" s="231" t="s">
        <v>597</v>
      </c>
      <c r="D130" s="228"/>
      <c r="E130" s="6" t="s">
        <v>398</v>
      </c>
      <c r="F130" s="225"/>
      <c r="G130" s="8">
        <v>1200</v>
      </c>
      <c r="H130" s="228"/>
      <c r="I130" s="229" t="s">
        <v>290</v>
      </c>
      <c r="J130" s="228"/>
      <c r="K130" s="6" t="s">
        <v>28</v>
      </c>
    </row>
    <row r="131" spans="1:11" s="230" customFormat="1" x14ac:dyDescent="0.2">
      <c r="A131" s="5" t="s">
        <v>464</v>
      </c>
      <c r="B131" s="228"/>
      <c r="C131" s="231" t="s">
        <v>598</v>
      </c>
      <c r="D131" s="228"/>
      <c r="E131" s="6" t="s">
        <v>398</v>
      </c>
      <c r="F131" s="225"/>
      <c r="G131" s="8">
        <v>1875</v>
      </c>
      <c r="H131" s="228"/>
      <c r="I131" s="229" t="s">
        <v>347</v>
      </c>
      <c r="J131" s="228"/>
      <c r="K131" s="6" t="s">
        <v>28</v>
      </c>
    </row>
    <row r="132" spans="1:11" s="230" customFormat="1" x14ac:dyDescent="0.2">
      <c r="A132" s="5" t="s">
        <v>458</v>
      </c>
      <c r="B132" s="228"/>
      <c r="C132" s="231" t="s">
        <v>599</v>
      </c>
      <c r="D132" s="228"/>
      <c r="E132" s="6" t="s">
        <v>369</v>
      </c>
      <c r="F132" s="225"/>
      <c r="G132" s="8">
        <v>1598.18</v>
      </c>
      <c r="H132" s="228"/>
      <c r="I132" s="229" t="s">
        <v>290</v>
      </c>
      <c r="J132" s="228"/>
      <c r="K132" s="6" t="s">
        <v>28</v>
      </c>
    </row>
    <row r="133" spans="1:11" s="230" customFormat="1" x14ac:dyDescent="0.2">
      <c r="A133" s="5" t="s">
        <v>464</v>
      </c>
      <c r="B133" s="228"/>
      <c r="C133" s="231" t="s">
        <v>600</v>
      </c>
      <c r="D133" s="228"/>
      <c r="E133" s="6" t="s">
        <v>369</v>
      </c>
      <c r="F133" s="225"/>
      <c r="G133" s="8">
        <v>771.75</v>
      </c>
      <c r="H133" s="228"/>
      <c r="I133" s="229" t="s">
        <v>288</v>
      </c>
      <c r="J133" s="228"/>
      <c r="K133" s="6" t="s">
        <v>28</v>
      </c>
    </row>
    <row r="134" spans="1:11" s="230" customFormat="1" x14ac:dyDescent="0.2">
      <c r="A134" s="5" t="s">
        <v>458</v>
      </c>
      <c r="B134" s="228"/>
      <c r="C134" s="231" t="s">
        <v>601</v>
      </c>
      <c r="D134" s="228"/>
      <c r="E134" s="6" t="s">
        <v>1110</v>
      </c>
      <c r="F134" s="225"/>
      <c r="G134" s="8">
        <v>307.88</v>
      </c>
      <c r="H134" s="228"/>
      <c r="I134" s="229" t="s">
        <v>446</v>
      </c>
      <c r="J134" s="228"/>
      <c r="K134" s="6" t="s">
        <v>1084</v>
      </c>
    </row>
    <row r="135" spans="1:11" s="230" customFormat="1" x14ac:dyDescent="0.2">
      <c r="A135" s="5" t="s">
        <v>464</v>
      </c>
      <c r="B135" s="228"/>
      <c r="C135" s="231" t="s">
        <v>602</v>
      </c>
      <c r="D135" s="228"/>
      <c r="E135" s="6" t="s">
        <v>355</v>
      </c>
      <c r="F135" s="225"/>
      <c r="G135" s="8">
        <v>935.33</v>
      </c>
      <c r="H135" s="228"/>
      <c r="I135" s="229" t="s">
        <v>282</v>
      </c>
      <c r="J135" s="228"/>
      <c r="K135" s="6" t="s">
        <v>335</v>
      </c>
    </row>
    <row r="136" spans="1:11" s="230" customFormat="1" x14ac:dyDescent="0.2">
      <c r="A136" s="5" t="s">
        <v>464</v>
      </c>
      <c r="B136" s="228"/>
      <c r="C136" s="231" t="s">
        <v>603</v>
      </c>
      <c r="D136" s="228"/>
      <c r="E136" s="6" t="s">
        <v>355</v>
      </c>
      <c r="F136" s="225"/>
      <c r="G136" s="8">
        <v>935.33</v>
      </c>
      <c r="H136" s="228"/>
      <c r="I136" s="229" t="s">
        <v>282</v>
      </c>
      <c r="J136" s="228"/>
      <c r="K136" s="6" t="s">
        <v>335</v>
      </c>
    </row>
    <row r="137" spans="1:11" s="230" customFormat="1" x14ac:dyDescent="0.2">
      <c r="A137" s="5" t="s">
        <v>464</v>
      </c>
      <c r="B137" s="228"/>
      <c r="C137" s="231" t="s">
        <v>604</v>
      </c>
      <c r="D137" s="228"/>
      <c r="E137" s="6" t="s">
        <v>355</v>
      </c>
      <c r="F137" s="225"/>
      <c r="G137" s="8">
        <v>935.33</v>
      </c>
      <c r="H137" s="228"/>
      <c r="I137" s="229" t="s">
        <v>282</v>
      </c>
      <c r="J137" s="228"/>
      <c r="K137" s="6" t="s">
        <v>335</v>
      </c>
    </row>
    <row r="138" spans="1:11" s="230" customFormat="1" x14ac:dyDescent="0.2">
      <c r="A138" s="5" t="s">
        <v>456</v>
      </c>
      <c r="B138" s="228"/>
      <c r="C138" s="231" t="s">
        <v>474</v>
      </c>
      <c r="D138" s="228"/>
      <c r="E138" s="6" t="s">
        <v>1017</v>
      </c>
      <c r="F138" s="225"/>
      <c r="G138" s="8">
        <v>74782</v>
      </c>
      <c r="H138" s="228"/>
      <c r="I138" s="229" t="s">
        <v>1057</v>
      </c>
      <c r="J138" s="228"/>
      <c r="K138" s="6" t="s">
        <v>316</v>
      </c>
    </row>
    <row r="139" spans="1:11" s="230" customFormat="1" x14ac:dyDescent="0.2">
      <c r="A139" s="5" t="s">
        <v>457</v>
      </c>
      <c r="B139" s="228"/>
      <c r="C139" s="231" t="s">
        <v>475</v>
      </c>
      <c r="D139" s="228"/>
      <c r="E139" s="6" t="s">
        <v>430</v>
      </c>
      <c r="F139" s="225"/>
      <c r="G139" s="8">
        <v>12000</v>
      </c>
      <c r="H139" s="228"/>
      <c r="I139" s="229" t="s">
        <v>1058</v>
      </c>
      <c r="J139" s="228"/>
      <c r="K139" s="6" t="s">
        <v>342</v>
      </c>
    </row>
    <row r="140" spans="1:11" x14ac:dyDescent="0.2">
      <c r="A140" s="5" t="s">
        <v>456</v>
      </c>
      <c r="B140"/>
      <c r="C140" s="231" t="s">
        <v>476</v>
      </c>
      <c r="D140"/>
      <c r="E140" s="6" t="s">
        <v>1017</v>
      </c>
      <c r="F140" s="225"/>
      <c r="G140" s="8">
        <v>14627.76</v>
      </c>
      <c r="H140"/>
      <c r="I140" s="1" t="s">
        <v>1057</v>
      </c>
      <c r="J140"/>
      <c r="K140" s="6" t="s">
        <v>316</v>
      </c>
    </row>
    <row r="141" spans="1:11" x14ac:dyDescent="0.2">
      <c r="A141" s="5" t="s">
        <v>456</v>
      </c>
      <c r="B141"/>
      <c r="C141" s="231" t="s">
        <v>477</v>
      </c>
      <c r="D141"/>
      <c r="E141" s="6" t="s">
        <v>1017</v>
      </c>
      <c r="F141" s="225"/>
      <c r="G141" s="8">
        <v>14627.76</v>
      </c>
      <c r="H141"/>
      <c r="I141" s="1" t="s">
        <v>1057</v>
      </c>
      <c r="J141"/>
      <c r="K141" s="6" t="s">
        <v>316</v>
      </c>
    </row>
    <row r="142" spans="1:11" x14ac:dyDescent="0.2">
      <c r="A142" s="5" t="s">
        <v>467</v>
      </c>
      <c r="B142"/>
      <c r="C142" s="231" t="s">
        <v>605</v>
      </c>
      <c r="D142"/>
      <c r="E142" s="6" t="s">
        <v>356</v>
      </c>
      <c r="F142" s="225"/>
      <c r="G142" s="8">
        <v>4910.03</v>
      </c>
      <c r="H142"/>
      <c r="I142" s="1" t="s">
        <v>292</v>
      </c>
      <c r="J142"/>
      <c r="K142" s="6" t="s">
        <v>328</v>
      </c>
    </row>
    <row r="143" spans="1:11" x14ac:dyDescent="0.2">
      <c r="A143" s="5" t="s">
        <v>460</v>
      </c>
      <c r="B143"/>
      <c r="C143" s="231" t="s">
        <v>606</v>
      </c>
      <c r="D143"/>
      <c r="E143" s="6" t="s">
        <v>431</v>
      </c>
      <c r="F143" s="225"/>
      <c r="G143" s="8">
        <v>974.6</v>
      </c>
      <c r="H143"/>
      <c r="I143" s="1" t="s">
        <v>277</v>
      </c>
      <c r="J143"/>
      <c r="K143" s="6" t="s">
        <v>319</v>
      </c>
    </row>
    <row r="144" spans="1:11" x14ac:dyDescent="0.2">
      <c r="A144" s="5" t="s">
        <v>460</v>
      </c>
      <c r="B144"/>
      <c r="C144" s="231" t="s">
        <v>607</v>
      </c>
      <c r="D144"/>
      <c r="E144" s="6" t="s">
        <v>431</v>
      </c>
      <c r="F144" s="225"/>
      <c r="G144" s="8">
        <v>1464.25</v>
      </c>
      <c r="H144"/>
      <c r="I144" s="1" t="s">
        <v>277</v>
      </c>
      <c r="J144"/>
      <c r="K144" s="6" t="s">
        <v>319</v>
      </c>
    </row>
    <row r="145" spans="1:11" x14ac:dyDescent="0.2">
      <c r="A145" s="5" t="s">
        <v>458</v>
      </c>
      <c r="B145"/>
      <c r="C145" s="231" t="s">
        <v>608</v>
      </c>
      <c r="D145"/>
      <c r="E145" s="6" t="s">
        <v>364</v>
      </c>
      <c r="F145" s="225"/>
      <c r="G145" s="8">
        <v>4149.8100000000004</v>
      </c>
      <c r="H145"/>
      <c r="I145" s="1" t="s">
        <v>280</v>
      </c>
      <c r="J145"/>
      <c r="K145" s="6" t="s">
        <v>28</v>
      </c>
    </row>
    <row r="146" spans="1:11" x14ac:dyDescent="0.2">
      <c r="A146" s="5" t="s">
        <v>458</v>
      </c>
      <c r="B146"/>
      <c r="C146" s="231" t="s">
        <v>609</v>
      </c>
      <c r="D146"/>
      <c r="E146" s="6" t="s">
        <v>390</v>
      </c>
      <c r="F146" s="225"/>
      <c r="G146" s="8">
        <v>281.25</v>
      </c>
      <c r="H146"/>
      <c r="I146" s="1" t="s">
        <v>434</v>
      </c>
      <c r="J146"/>
      <c r="K146" s="6" t="s">
        <v>329</v>
      </c>
    </row>
    <row r="147" spans="1:11" x14ac:dyDescent="0.2">
      <c r="A147" s="5" t="s">
        <v>466</v>
      </c>
      <c r="B147"/>
      <c r="C147" s="231" t="s">
        <v>610</v>
      </c>
      <c r="D147"/>
      <c r="E147" s="6" t="s">
        <v>1019</v>
      </c>
      <c r="F147" s="225"/>
      <c r="G147" s="8">
        <v>750</v>
      </c>
      <c r="H147"/>
      <c r="I147" s="1" t="s">
        <v>289</v>
      </c>
      <c r="J147"/>
      <c r="K147" s="6" t="s">
        <v>1085</v>
      </c>
    </row>
    <row r="148" spans="1:11" x14ac:dyDescent="0.2">
      <c r="A148" s="5" t="s">
        <v>460</v>
      </c>
      <c r="B148"/>
      <c r="C148" s="231" t="s">
        <v>611</v>
      </c>
      <c r="D148"/>
      <c r="E148" s="6" t="s">
        <v>431</v>
      </c>
      <c r="F148" s="225"/>
      <c r="G148" s="8">
        <v>925.4</v>
      </c>
      <c r="H148"/>
      <c r="I148" s="1" t="s">
        <v>277</v>
      </c>
      <c r="J148"/>
      <c r="K148" s="6" t="s">
        <v>319</v>
      </c>
    </row>
    <row r="149" spans="1:11" x14ac:dyDescent="0.2">
      <c r="A149" s="5" t="s">
        <v>458</v>
      </c>
      <c r="B149"/>
      <c r="C149" s="231" t="s">
        <v>612</v>
      </c>
      <c r="D149"/>
      <c r="E149" s="6" t="s">
        <v>265</v>
      </c>
      <c r="F149" s="225"/>
      <c r="G149" s="8">
        <v>1050</v>
      </c>
      <c r="H149"/>
      <c r="I149" s="1" t="s">
        <v>359</v>
      </c>
      <c r="J149"/>
      <c r="K149" s="6" t="s">
        <v>28</v>
      </c>
    </row>
    <row r="150" spans="1:11" x14ac:dyDescent="0.2">
      <c r="A150" s="5" t="s">
        <v>458</v>
      </c>
      <c r="B150"/>
      <c r="C150" s="231" t="s">
        <v>613</v>
      </c>
      <c r="D150"/>
      <c r="E150" s="6" t="s">
        <v>409</v>
      </c>
      <c r="F150" s="225"/>
      <c r="G150" s="8">
        <v>425</v>
      </c>
      <c r="H150"/>
      <c r="I150" s="1" t="s">
        <v>373</v>
      </c>
      <c r="J150"/>
      <c r="K150" s="6" t="s">
        <v>337</v>
      </c>
    </row>
    <row r="151" spans="1:11" x14ac:dyDescent="0.2">
      <c r="A151" s="5" t="s">
        <v>458</v>
      </c>
      <c r="B151"/>
      <c r="C151" s="231" t="s">
        <v>614</v>
      </c>
      <c r="D151"/>
      <c r="E151" s="6" t="s">
        <v>433</v>
      </c>
      <c r="F151" s="225"/>
      <c r="G151" s="8">
        <v>345.56</v>
      </c>
      <c r="H151"/>
      <c r="I151" s="1" t="s">
        <v>360</v>
      </c>
      <c r="J151"/>
      <c r="K151" s="6" t="s">
        <v>320</v>
      </c>
    </row>
    <row r="152" spans="1:11" x14ac:dyDescent="0.2">
      <c r="A152" s="5" t="s">
        <v>466</v>
      </c>
      <c r="B152"/>
      <c r="C152" s="231" t="s">
        <v>615</v>
      </c>
      <c r="D152"/>
      <c r="E152" s="6" t="s">
        <v>1021</v>
      </c>
      <c r="F152" s="225"/>
      <c r="G152" s="8">
        <v>641.66999999999996</v>
      </c>
      <c r="H152"/>
      <c r="I152" s="1" t="s">
        <v>292</v>
      </c>
      <c r="J152"/>
      <c r="K152" s="6" t="s">
        <v>328</v>
      </c>
    </row>
    <row r="153" spans="1:11" x14ac:dyDescent="0.2">
      <c r="A153" s="5" t="s">
        <v>466</v>
      </c>
      <c r="B153"/>
      <c r="C153" s="231" t="s">
        <v>616</v>
      </c>
      <c r="D153"/>
      <c r="E153" s="6" t="s">
        <v>1021</v>
      </c>
      <c r="F153" s="225"/>
      <c r="G153" s="8">
        <v>375</v>
      </c>
      <c r="H153"/>
      <c r="I153" s="1" t="s">
        <v>292</v>
      </c>
      <c r="J153"/>
      <c r="K153" s="6" t="s">
        <v>328</v>
      </c>
    </row>
    <row r="154" spans="1:11" x14ac:dyDescent="0.2">
      <c r="A154" s="5" t="s">
        <v>466</v>
      </c>
      <c r="B154"/>
      <c r="C154" s="231" t="s">
        <v>617</v>
      </c>
      <c r="D154"/>
      <c r="E154" s="6" t="s">
        <v>1021</v>
      </c>
      <c r="F154" s="225"/>
      <c r="G154" s="8">
        <v>641.66999999999996</v>
      </c>
      <c r="H154"/>
      <c r="I154" s="1" t="s">
        <v>292</v>
      </c>
      <c r="J154"/>
      <c r="K154" s="6" t="s">
        <v>328</v>
      </c>
    </row>
    <row r="155" spans="1:11" x14ac:dyDescent="0.2">
      <c r="A155" s="5" t="s">
        <v>466</v>
      </c>
      <c r="B155"/>
      <c r="C155" s="231" t="s">
        <v>618</v>
      </c>
      <c r="D155"/>
      <c r="E155" s="6" t="s">
        <v>1021</v>
      </c>
      <c r="F155" s="225"/>
      <c r="G155" s="8">
        <v>641.66999999999996</v>
      </c>
      <c r="H155"/>
      <c r="I155" s="1" t="s">
        <v>292</v>
      </c>
      <c r="J155"/>
      <c r="K155" s="6" t="s">
        <v>328</v>
      </c>
    </row>
    <row r="156" spans="1:11" x14ac:dyDescent="0.2">
      <c r="A156" s="5" t="s">
        <v>458</v>
      </c>
      <c r="B156"/>
      <c r="C156" s="231" t="s">
        <v>619</v>
      </c>
      <c r="D156"/>
      <c r="E156" s="6" t="s">
        <v>1028</v>
      </c>
      <c r="F156" s="225"/>
      <c r="G156" s="8">
        <v>1100</v>
      </c>
      <c r="H156"/>
      <c r="I156" s="1" t="s">
        <v>299</v>
      </c>
      <c r="J156"/>
      <c r="K156" s="6" t="s">
        <v>316</v>
      </c>
    </row>
    <row r="157" spans="1:11" x14ac:dyDescent="0.2">
      <c r="A157" s="5" t="s">
        <v>456</v>
      </c>
      <c r="B157"/>
      <c r="C157" s="231" t="s">
        <v>620</v>
      </c>
      <c r="D157"/>
      <c r="E157" s="6" t="s">
        <v>398</v>
      </c>
      <c r="F157" s="225"/>
      <c r="G157" s="8">
        <v>1875</v>
      </c>
      <c r="H157"/>
      <c r="I157" s="1" t="s">
        <v>347</v>
      </c>
      <c r="J157"/>
      <c r="K157" s="6" t="s">
        <v>28</v>
      </c>
    </row>
    <row r="158" spans="1:11" x14ac:dyDescent="0.2">
      <c r="A158" s="5" t="s">
        <v>458</v>
      </c>
      <c r="B158"/>
      <c r="C158" s="231" t="s">
        <v>621</v>
      </c>
      <c r="D158"/>
      <c r="E158" s="6" t="s">
        <v>265</v>
      </c>
      <c r="F158" s="225"/>
      <c r="G158" s="8">
        <v>1050</v>
      </c>
      <c r="H158"/>
      <c r="I158" s="1" t="s">
        <v>359</v>
      </c>
      <c r="J158"/>
      <c r="K158" s="6" t="s">
        <v>28</v>
      </c>
    </row>
    <row r="159" spans="1:11" x14ac:dyDescent="0.2">
      <c r="A159" s="5" t="s">
        <v>456</v>
      </c>
      <c r="B159"/>
      <c r="C159" s="231" t="s">
        <v>622</v>
      </c>
      <c r="D159"/>
      <c r="E159" s="6" t="s">
        <v>362</v>
      </c>
      <c r="F159" s="225"/>
      <c r="G159" s="8">
        <v>999.96</v>
      </c>
      <c r="H159"/>
      <c r="I159" s="1" t="s">
        <v>296</v>
      </c>
      <c r="J159"/>
      <c r="K159" s="6" t="s">
        <v>316</v>
      </c>
    </row>
    <row r="160" spans="1:11" x14ac:dyDescent="0.2">
      <c r="A160" s="5" t="s">
        <v>458</v>
      </c>
      <c r="B160"/>
      <c r="C160" s="231" t="s">
        <v>623</v>
      </c>
      <c r="D160"/>
      <c r="E160" s="6" t="s">
        <v>1111</v>
      </c>
      <c r="F160" s="225"/>
      <c r="G160" s="8">
        <v>300</v>
      </c>
      <c r="H160"/>
      <c r="I160" s="1" t="s">
        <v>279</v>
      </c>
      <c r="J160"/>
      <c r="K160" s="6" t="s">
        <v>330</v>
      </c>
    </row>
    <row r="161" spans="1:11" x14ac:dyDescent="0.2">
      <c r="A161" s="5" t="s">
        <v>456</v>
      </c>
      <c r="B161"/>
      <c r="C161" s="231" t="s">
        <v>624</v>
      </c>
      <c r="D161"/>
      <c r="E161" s="6" t="s">
        <v>454</v>
      </c>
      <c r="F161" s="225"/>
      <c r="G161" s="8">
        <v>588</v>
      </c>
      <c r="H161"/>
      <c r="I161" s="1" t="s">
        <v>292</v>
      </c>
      <c r="J161"/>
      <c r="K161" s="6" t="s">
        <v>328</v>
      </c>
    </row>
    <row r="162" spans="1:11" x14ac:dyDescent="0.2">
      <c r="A162" s="5" t="s">
        <v>456</v>
      </c>
      <c r="B162"/>
      <c r="C162" s="231" t="s">
        <v>625</v>
      </c>
      <c r="D162"/>
      <c r="E162" s="6" t="s">
        <v>454</v>
      </c>
      <c r="F162" s="225"/>
      <c r="G162" s="8">
        <v>504</v>
      </c>
      <c r="H162"/>
      <c r="I162" s="1" t="s">
        <v>292</v>
      </c>
      <c r="J162"/>
      <c r="K162" s="6" t="s">
        <v>328</v>
      </c>
    </row>
    <row r="163" spans="1:11" x14ac:dyDescent="0.2">
      <c r="A163" s="5" t="s">
        <v>458</v>
      </c>
      <c r="B163"/>
      <c r="C163" s="231" t="s">
        <v>626</v>
      </c>
      <c r="D163"/>
      <c r="E163" s="6" t="s">
        <v>375</v>
      </c>
      <c r="F163" s="225"/>
      <c r="G163" s="8">
        <v>5806.26</v>
      </c>
      <c r="H163"/>
      <c r="I163" s="1" t="s">
        <v>371</v>
      </c>
      <c r="J163"/>
      <c r="K163" s="6" t="s">
        <v>325</v>
      </c>
    </row>
    <row r="164" spans="1:11" x14ac:dyDescent="0.2">
      <c r="A164" s="5" t="s">
        <v>464</v>
      </c>
      <c r="B164"/>
      <c r="C164" s="231" t="s">
        <v>627</v>
      </c>
      <c r="D164"/>
      <c r="E164" s="6" t="s">
        <v>369</v>
      </c>
      <c r="F164" s="225"/>
      <c r="G164" s="8">
        <v>771.75</v>
      </c>
      <c r="H164"/>
      <c r="I164" s="1" t="s">
        <v>288</v>
      </c>
      <c r="J164"/>
      <c r="K164" s="6" t="s">
        <v>28</v>
      </c>
    </row>
    <row r="165" spans="1:11" x14ac:dyDescent="0.2">
      <c r="A165" s="5" t="s">
        <v>460</v>
      </c>
      <c r="B165"/>
      <c r="C165" s="231" t="s">
        <v>628</v>
      </c>
      <c r="D165"/>
      <c r="E165" s="6" t="s">
        <v>369</v>
      </c>
      <c r="F165" s="225"/>
      <c r="G165" s="8">
        <v>1666.4</v>
      </c>
      <c r="H165"/>
      <c r="I165" s="1" t="s">
        <v>290</v>
      </c>
      <c r="J165"/>
      <c r="K165" s="6" t="s">
        <v>28</v>
      </c>
    </row>
    <row r="166" spans="1:11" x14ac:dyDescent="0.2">
      <c r="A166" s="5" t="s">
        <v>458</v>
      </c>
      <c r="B166"/>
      <c r="C166" s="231" t="s">
        <v>629</v>
      </c>
      <c r="D166"/>
      <c r="E166" s="6" t="s">
        <v>363</v>
      </c>
      <c r="F166" s="225"/>
      <c r="G166" s="8">
        <v>335.88</v>
      </c>
      <c r="H166"/>
      <c r="I166" s="1" t="s">
        <v>279</v>
      </c>
      <c r="J166"/>
      <c r="K166" s="6" t="s">
        <v>348</v>
      </c>
    </row>
    <row r="167" spans="1:11" x14ac:dyDescent="0.2">
      <c r="A167" s="5" t="s">
        <v>458</v>
      </c>
      <c r="B167"/>
      <c r="C167" s="231" t="s">
        <v>630</v>
      </c>
      <c r="D167"/>
      <c r="E167" s="6" t="s">
        <v>379</v>
      </c>
      <c r="F167" s="225"/>
      <c r="G167" s="8">
        <v>968.5</v>
      </c>
      <c r="H167"/>
      <c r="I167" s="1" t="s">
        <v>434</v>
      </c>
      <c r="J167"/>
      <c r="K167" s="6" t="s">
        <v>28</v>
      </c>
    </row>
    <row r="168" spans="1:11" x14ac:dyDescent="0.2">
      <c r="A168" s="5" t="s">
        <v>458</v>
      </c>
      <c r="B168"/>
      <c r="C168" s="231" t="s">
        <v>631</v>
      </c>
      <c r="D168"/>
      <c r="E168" s="6" t="s">
        <v>378</v>
      </c>
      <c r="F168" s="225"/>
      <c r="G168" s="8">
        <v>1982.82</v>
      </c>
      <c r="H168"/>
      <c r="I168" s="1" t="s">
        <v>354</v>
      </c>
      <c r="J168"/>
      <c r="K168" s="6" t="s">
        <v>318</v>
      </c>
    </row>
    <row r="169" spans="1:11" x14ac:dyDescent="0.2">
      <c r="A169" s="5" t="s">
        <v>458</v>
      </c>
      <c r="B169"/>
      <c r="C169" s="231" t="s">
        <v>632</v>
      </c>
      <c r="D169"/>
      <c r="E169" s="6" t="s">
        <v>1112</v>
      </c>
      <c r="F169" s="225"/>
      <c r="G169" s="8">
        <v>518</v>
      </c>
      <c r="H169"/>
      <c r="I169" s="1" t="s">
        <v>280</v>
      </c>
      <c r="J169"/>
      <c r="K169" s="6" t="s">
        <v>28</v>
      </c>
    </row>
    <row r="170" spans="1:11" x14ac:dyDescent="0.2">
      <c r="A170" s="5" t="s">
        <v>466</v>
      </c>
      <c r="B170"/>
      <c r="C170" s="231" t="s">
        <v>633</v>
      </c>
      <c r="D170"/>
      <c r="E170" s="6" t="s">
        <v>18</v>
      </c>
      <c r="F170" s="225"/>
      <c r="G170" s="8">
        <v>29348</v>
      </c>
      <c r="H170"/>
      <c r="I170" s="1" t="s">
        <v>1067</v>
      </c>
      <c r="J170"/>
      <c r="K170" s="6" t="s">
        <v>1086</v>
      </c>
    </row>
    <row r="171" spans="1:11" x14ac:dyDescent="0.2">
      <c r="A171" s="5" t="s">
        <v>458</v>
      </c>
      <c r="B171"/>
      <c r="C171" s="231" t="s">
        <v>634</v>
      </c>
      <c r="D171"/>
      <c r="E171" s="6" t="s">
        <v>258</v>
      </c>
      <c r="F171" s="225"/>
      <c r="G171" s="8">
        <v>2362.5</v>
      </c>
      <c r="H171"/>
      <c r="I171" s="1" t="s">
        <v>279</v>
      </c>
      <c r="J171"/>
      <c r="K171" s="6" t="s">
        <v>28</v>
      </c>
    </row>
    <row r="172" spans="1:11" x14ac:dyDescent="0.2">
      <c r="A172" s="5" t="s">
        <v>464</v>
      </c>
      <c r="B172"/>
      <c r="C172" s="231" t="s">
        <v>635</v>
      </c>
      <c r="D172"/>
      <c r="E172" s="6" t="s">
        <v>376</v>
      </c>
      <c r="F172" s="225"/>
      <c r="G172" s="8">
        <v>2975.18</v>
      </c>
      <c r="H172"/>
      <c r="I172" s="1" t="s">
        <v>285</v>
      </c>
      <c r="J172"/>
      <c r="K172" s="6" t="s">
        <v>316</v>
      </c>
    </row>
    <row r="173" spans="1:11" x14ac:dyDescent="0.2">
      <c r="A173" s="5" t="s">
        <v>466</v>
      </c>
      <c r="B173"/>
      <c r="C173" s="231" t="s">
        <v>636</v>
      </c>
      <c r="D173"/>
      <c r="E173" s="6" t="s">
        <v>356</v>
      </c>
      <c r="F173" s="225"/>
      <c r="G173" s="8">
        <v>8517.7999999999993</v>
      </c>
      <c r="H173"/>
      <c r="I173" s="1" t="s">
        <v>292</v>
      </c>
      <c r="J173"/>
      <c r="K173" s="6" t="s">
        <v>328</v>
      </c>
    </row>
    <row r="174" spans="1:11" x14ac:dyDescent="0.2">
      <c r="A174" s="5" t="s">
        <v>460</v>
      </c>
      <c r="B174"/>
      <c r="C174" s="231" t="s">
        <v>637</v>
      </c>
      <c r="D174"/>
      <c r="E174" s="6" t="s">
        <v>272</v>
      </c>
      <c r="F174" s="225"/>
      <c r="G174" s="8">
        <v>259.60000000000002</v>
      </c>
      <c r="H174"/>
      <c r="I174" s="1" t="s">
        <v>305</v>
      </c>
      <c r="J174"/>
      <c r="K174" s="6" t="s">
        <v>426</v>
      </c>
    </row>
    <row r="175" spans="1:11" x14ac:dyDescent="0.2">
      <c r="A175" s="5" t="s">
        <v>466</v>
      </c>
      <c r="B175"/>
      <c r="C175" s="231" t="s">
        <v>638</v>
      </c>
      <c r="D175"/>
      <c r="E175" s="6" t="s">
        <v>248</v>
      </c>
      <c r="F175" s="225"/>
      <c r="G175" s="8">
        <v>1270</v>
      </c>
      <c r="H175"/>
      <c r="I175" s="1" t="s">
        <v>277</v>
      </c>
      <c r="J175"/>
      <c r="K175" s="6" t="s">
        <v>334</v>
      </c>
    </row>
    <row r="176" spans="1:11" x14ac:dyDescent="0.2">
      <c r="A176" s="5" t="s">
        <v>464</v>
      </c>
      <c r="B176"/>
      <c r="C176" s="231" t="s">
        <v>639</v>
      </c>
      <c r="D176"/>
      <c r="E176" s="6" t="s">
        <v>453</v>
      </c>
      <c r="F176" s="225"/>
      <c r="G176" s="8">
        <v>325</v>
      </c>
      <c r="H176"/>
      <c r="I176" s="1" t="s">
        <v>434</v>
      </c>
      <c r="J176"/>
      <c r="K176" s="6" t="s">
        <v>327</v>
      </c>
    </row>
    <row r="177" spans="1:11" x14ac:dyDescent="0.2">
      <c r="A177" s="5" t="s">
        <v>466</v>
      </c>
      <c r="B177"/>
      <c r="C177" s="231" t="s">
        <v>640</v>
      </c>
      <c r="D177"/>
      <c r="E177" s="6" t="s">
        <v>431</v>
      </c>
      <c r="F177" s="225"/>
      <c r="G177" s="8">
        <v>1657.6</v>
      </c>
      <c r="H177"/>
      <c r="I177" s="1" t="s">
        <v>277</v>
      </c>
      <c r="J177"/>
      <c r="K177" s="6" t="s">
        <v>319</v>
      </c>
    </row>
    <row r="178" spans="1:11" x14ac:dyDescent="0.2">
      <c r="A178" s="5" t="s">
        <v>460</v>
      </c>
      <c r="B178"/>
      <c r="C178" s="231" t="s">
        <v>641</v>
      </c>
      <c r="D178"/>
      <c r="E178" s="6" t="s">
        <v>256</v>
      </c>
      <c r="F178" s="225"/>
      <c r="G178" s="8">
        <v>1560</v>
      </c>
      <c r="H178"/>
      <c r="I178" s="1" t="s">
        <v>308</v>
      </c>
      <c r="J178"/>
      <c r="K178" s="6" t="s">
        <v>411</v>
      </c>
    </row>
    <row r="179" spans="1:11" x14ac:dyDescent="0.2">
      <c r="A179" s="5" t="s">
        <v>467</v>
      </c>
      <c r="B179"/>
      <c r="C179" s="231" t="s">
        <v>642</v>
      </c>
      <c r="D179"/>
      <c r="E179" s="6" t="s">
        <v>1029</v>
      </c>
      <c r="F179" s="225"/>
      <c r="G179" s="8">
        <v>446.56</v>
      </c>
      <c r="H179"/>
      <c r="I179" s="1" t="s">
        <v>287</v>
      </c>
      <c r="J179"/>
      <c r="K179" s="6" t="s">
        <v>26</v>
      </c>
    </row>
    <row r="180" spans="1:11" x14ac:dyDescent="0.2">
      <c r="A180" s="5" t="s">
        <v>460</v>
      </c>
      <c r="B180"/>
      <c r="C180" s="231" t="s">
        <v>643</v>
      </c>
      <c r="D180"/>
      <c r="E180" s="6" t="s">
        <v>1023</v>
      </c>
      <c r="F180" s="225"/>
      <c r="G180" s="8">
        <v>372</v>
      </c>
      <c r="H180"/>
      <c r="I180" s="1" t="s">
        <v>292</v>
      </c>
      <c r="J180"/>
      <c r="K180" s="6" t="s">
        <v>328</v>
      </c>
    </row>
    <row r="181" spans="1:11" x14ac:dyDescent="0.2">
      <c r="A181" s="5" t="s">
        <v>460</v>
      </c>
      <c r="B181"/>
      <c r="C181" s="231" t="s">
        <v>644</v>
      </c>
      <c r="D181"/>
      <c r="E181" s="6" t="s">
        <v>398</v>
      </c>
      <c r="F181" s="225"/>
      <c r="G181" s="8">
        <v>1200</v>
      </c>
      <c r="H181"/>
      <c r="I181" s="1" t="s">
        <v>290</v>
      </c>
      <c r="J181"/>
      <c r="K181" s="6" t="s">
        <v>28</v>
      </c>
    </row>
    <row r="182" spans="1:11" x14ac:dyDescent="0.2">
      <c r="A182" s="5" t="s">
        <v>460</v>
      </c>
      <c r="B182"/>
      <c r="C182" s="231" t="s">
        <v>645</v>
      </c>
      <c r="D182"/>
      <c r="E182" s="6" t="s">
        <v>398</v>
      </c>
      <c r="F182" s="225"/>
      <c r="G182" s="8">
        <v>1200</v>
      </c>
      <c r="H182"/>
      <c r="I182" s="1" t="s">
        <v>290</v>
      </c>
      <c r="J182"/>
      <c r="K182" s="6" t="s">
        <v>28</v>
      </c>
    </row>
    <row r="183" spans="1:11" x14ac:dyDescent="0.2">
      <c r="A183" s="5" t="s">
        <v>460</v>
      </c>
      <c r="B183"/>
      <c r="C183" s="231" t="s">
        <v>646</v>
      </c>
      <c r="D183"/>
      <c r="E183" s="6" t="s">
        <v>368</v>
      </c>
      <c r="F183" s="225"/>
      <c r="G183" s="8">
        <v>1275</v>
      </c>
      <c r="H183"/>
      <c r="I183" s="1" t="s">
        <v>371</v>
      </c>
      <c r="J183"/>
      <c r="K183" s="6" t="s">
        <v>325</v>
      </c>
    </row>
    <row r="184" spans="1:11" x14ac:dyDescent="0.2">
      <c r="A184" s="5" t="s">
        <v>460</v>
      </c>
      <c r="B184"/>
      <c r="C184" s="231" t="s">
        <v>647</v>
      </c>
      <c r="D184"/>
      <c r="E184" s="6" t="s">
        <v>270</v>
      </c>
      <c r="F184" s="225"/>
      <c r="G184" s="8">
        <v>6821.73</v>
      </c>
      <c r="H184"/>
      <c r="I184" s="1" t="s">
        <v>393</v>
      </c>
      <c r="J184"/>
      <c r="K184" s="6" t="s">
        <v>336</v>
      </c>
    </row>
    <row r="185" spans="1:11" x14ac:dyDescent="0.2">
      <c r="A185" s="5" t="s">
        <v>464</v>
      </c>
      <c r="B185"/>
      <c r="C185" s="231" t="s">
        <v>648</v>
      </c>
      <c r="D185"/>
      <c r="E185" s="6" t="s">
        <v>377</v>
      </c>
      <c r="F185" s="225"/>
      <c r="G185" s="8">
        <v>459.17</v>
      </c>
      <c r="H185"/>
      <c r="I185" s="1" t="s">
        <v>280</v>
      </c>
      <c r="J185"/>
      <c r="K185" s="6" t="s">
        <v>28</v>
      </c>
    </row>
    <row r="186" spans="1:11" x14ac:dyDescent="0.2">
      <c r="A186" s="5" t="s">
        <v>456</v>
      </c>
      <c r="B186"/>
      <c r="C186" s="231" t="s">
        <v>649</v>
      </c>
      <c r="D186"/>
      <c r="E186" s="6" t="s">
        <v>454</v>
      </c>
      <c r="F186" s="225"/>
      <c r="G186" s="8">
        <v>588</v>
      </c>
      <c r="H186"/>
      <c r="I186" s="1" t="s">
        <v>292</v>
      </c>
      <c r="J186"/>
      <c r="K186" s="6" t="s">
        <v>328</v>
      </c>
    </row>
    <row r="187" spans="1:11" x14ac:dyDescent="0.2">
      <c r="A187" s="5" t="s">
        <v>456</v>
      </c>
      <c r="B187"/>
      <c r="C187" s="231" t="s">
        <v>650</v>
      </c>
      <c r="D187"/>
      <c r="E187" s="6" t="s">
        <v>454</v>
      </c>
      <c r="F187" s="225"/>
      <c r="G187" s="8">
        <v>588</v>
      </c>
      <c r="H187"/>
      <c r="I187" s="1" t="s">
        <v>292</v>
      </c>
      <c r="J187"/>
      <c r="K187" s="6" t="s">
        <v>328</v>
      </c>
    </row>
    <row r="188" spans="1:11" x14ac:dyDescent="0.2">
      <c r="A188" s="5" t="s">
        <v>464</v>
      </c>
      <c r="B188"/>
      <c r="C188" s="231" t="s">
        <v>651</v>
      </c>
      <c r="D188"/>
      <c r="E188" s="6" t="s">
        <v>1030</v>
      </c>
      <c r="F188" s="225"/>
      <c r="G188" s="8">
        <v>350</v>
      </c>
      <c r="H188"/>
      <c r="I188" s="1" t="s">
        <v>314</v>
      </c>
      <c r="J188"/>
      <c r="K188" s="6" t="s">
        <v>28</v>
      </c>
    </row>
    <row r="189" spans="1:11" x14ac:dyDescent="0.2">
      <c r="A189" s="5" t="s">
        <v>464</v>
      </c>
      <c r="B189"/>
      <c r="C189" s="231" t="s">
        <v>652</v>
      </c>
      <c r="D189"/>
      <c r="E189" s="6" t="s">
        <v>417</v>
      </c>
      <c r="F189" s="225"/>
      <c r="G189" s="8">
        <v>727.59</v>
      </c>
      <c r="H189"/>
      <c r="I189" s="1" t="s">
        <v>308</v>
      </c>
      <c r="J189"/>
      <c r="K189" s="6" t="s">
        <v>413</v>
      </c>
    </row>
    <row r="190" spans="1:11" x14ac:dyDescent="0.2">
      <c r="A190" s="5" t="s">
        <v>464</v>
      </c>
      <c r="B190"/>
      <c r="C190" s="231" t="s">
        <v>653</v>
      </c>
      <c r="D190"/>
      <c r="E190" s="6" t="s">
        <v>416</v>
      </c>
      <c r="F190" s="225"/>
      <c r="G190" s="8">
        <v>641.94000000000005</v>
      </c>
      <c r="H190"/>
      <c r="I190" s="1" t="s">
        <v>410</v>
      </c>
      <c r="J190"/>
      <c r="K190" s="6" t="s">
        <v>337</v>
      </c>
    </row>
    <row r="191" spans="1:11" x14ac:dyDescent="0.2">
      <c r="A191" s="5" t="s">
        <v>466</v>
      </c>
      <c r="B191"/>
      <c r="C191" s="231" t="s">
        <v>654</v>
      </c>
      <c r="D191"/>
      <c r="E191" s="6" t="s">
        <v>262</v>
      </c>
      <c r="F191" s="225"/>
      <c r="G191" s="8">
        <v>2200</v>
      </c>
      <c r="H191"/>
      <c r="I191" s="1" t="s">
        <v>298</v>
      </c>
      <c r="J191"/>
      <c r="K191" s="6" t="s">
        <v>333</v>
      </c>
    </row>
    <row r="192" spans="1:11" x14ac:dyDescent="0.2">
      <c r="A192" s="5" t="s">
        <v>466</v>
      </c>
      <c r="B192"/>
      <c r="C192" s="231" t="s">
        <v>655</v>
      </c>
      <c r="D192"/>
      <c r="E192" s="6" t="s">
        <v>262</v>
      </c>
      <c r="F192" s="225"/>
      <c r="G192" s="8">
        <v>444</v>
      </c>
      <c r="H192"/>
      <c r="I192" s="1" t="s">
        <v>298</v>
      </c>
      <c r="J192"/>
      <c r="K192" s="6" t="s">
        <v>333</v>
      </c>
    </row>
    <row r="193" spans="1:11" x14ac:dyDescent="0.2">
      <c r="A193" s="5" t="s">
        <v>466</v>
      </c>
      <c r="B193"/>
      <c r="C193" s="231" t="s">
        <v>656</v>
      </c>
      <c r="D193"/>
      <c r="E193" s="6" t="s">
        <v>262</v>
      </c>
      <c r="F193" s="225"/>
      <c r="G193" s="8">
        <v>400</v>
      </c>
      <c r="H193"/>
      <c r="I193" s="1" t="s">
        <v>298</v>
      </c>
      <c r="J193"/>
      <c r="K193" s="6" t="s">
        <v>333</v>
      </c>
    </row>
    <row r="194" spans="1:11" x14ac:dyDescent="0.2">
      <c r="A194" s="5" t="s">
        <v>456</v>
      </c>
      <c r="B194"/>
      <c r="C194" s="231" t="s">
        <v>657</v>
      </c>
      <c r="D194"/>
      <c r="E194" s="6" t="s">
        <v>1017</v>
      </c>
      <c r="F194" s="225"/>
      <c r="G194" s="8">
        <v>1170.17</v>
      </c>
      <c r="H194"/>
      <c r="I194" s="1" t="s">
        <v>1057</v>
      </c>
      <c r="J194"/>
      <c r="K194" s="6" t="s">
        <v>316</v>
      </c>
    </row>
    <row r="195" spans="1:11" x14ac:dyDescent="0.2">
      <c r="A195" s="5" t="s">
        <v>468</v>
      </c>
      <c r="B195"/>
      <c r="C195" s="231" t="s">
        <v>658</v>
      </c>
      <c r="D195"/>
      <c r="E195" s="6" t="s">
        <v>246</v>
      </c>
      <c r="F195" s="225"/>
      <c r="G195" s="8">
        <v>93185.68</v>
      </c>
      <c r="H195"/>
      <c r="I195" s="1" t="s">
        <v>291</v>
      </c>
      <c r="J195"/>
      <c r="K195" s="6" t="s">
        <v>342</v>
      </c>
    </row>
    <row r="196" spans="1:11" x14ac:dyDescent="0.2">
      <c r="A196" s="5" t="s">
        <v>466</v>
      </c>
      <c r="B196"/>
      <c r="C196" s="231" t="s">
        <v>659</v>
      </c>
      <c r="D196"/>
      <c r="E196" s="6" t="s">
        <v>257</v>
      </c>
      <c r="F196" s="225"/>
      <c r="G196" s="8">
        <v>389.86</v>
      </c>
      <c r="H196"/>
      <c r="I196" s="1" t="s">
        <v>286</v>
      </c>
      <c r="J196"/>
      <c r="K196" s="6" t="s">
        <v>2</v>
      </c>
    </row>
    <row r="197" spans="1:11" x14ac:dyDescent="0.2">
      <c r="A197" s="5" t="s">
        <v>456</v>
      </c>
      <c r="B197"/>
      <c r="C197" s="231" t="s">
        <v>660</v>
      </c>
      <c r="D197"/>
      <c r="E197" s="6" t="s">
        <v>265</v>
      </c>
      <c r="F197" s="225"/>
      <c r="G197" s="8">
        <v>1050</v>
      </c>
      <c r="H197"/>
      <c r="I197" s="1" t="s">
        <v>359</v>
      </c>
      <c r="J197"/>
      <c r="K197" s="6" t="s">
        <v>28</v>
      </c>
    </row>
    <row r="198" spans="1:11" x14ac:dyDescent="0.2">
      <c r="A198" s="5" t="s">
        <v>460</v>
      </c>
      <c r="B198"/>
      <c r="C198" s="231" t="s">
        <v>661</v>
      </c>
      <c r="D198"/>
      <c r="E198" s="6" t="s">
        <v>430</v>
      </c>
      <c r="F198" s="225"/>
      <c r="G198" s="8">
        <v>9234</v>
      </c>
      <c r="H198"/>
      <c r="I198" s="1" t="s">
        <v>434</v>
      </c>
      <c r="J198"/>
      <c r="K198" s="6" t="s">
        <v>342</v>
      </c>
    </row>
    <row r="199" spans="1:11" x14ac:dyDescent="0.2">
      <c r="A199" s="5" t="s">
        <v>460</v>
      </c>
      <c r="B199"/>
      <c r="C199" s="231" t="s">
        <v>662</v>
      </c>
      <c r="D199"/>
      <c r="E199" s="6" t="s">
        <v>430</v>
      </c>
      <c r="F199" s="225"/>
      <c r="G199" s="8">
        <v>9234</v>
      </c>
      <c r="H199"/>
      <c r="I199" s="1" t="s">
        <v>434</v>
      </c>
      <c r="J199"/>
      <c r="K199" s="6" t="s">
        <v>342</v>
      </c>
    </row>
    <row r="200" spans="1:11" x14ac:dyDescent="0.2">
      <c r="A200" s="5" t="s">
        <v>466</v>
      </c>
      <c r="B200"/>
      <c r="C200" s="231" t="s">
        <v>663</v>
      </c>
      <c r="D200"/>
      <c r="E200" s="6" t="s">
        <v>260</v>
      </c>
      <c r="F200" s="225"/>
      <c r="G200" s="8">
        <v>4483.5</v>
      </c>
      <c r="H200"/>
      <c r="I200" s="1" t="s">
        <v>295</v>
      </c>
      <c r="J200"/>
      <c r="K200" s="6" t="s">
        <v>332</v>
      </c>
    </row>
    <row r="201" spans="1:11" x14ac:dyDescent="0.2">
      <c r="A201" s="5" t="s">
        <v>466</v>
      </c>
      <c r="B201"/>
      <c r="C201" s="231" t="s">
        <v>664</v>
      </c>
      <c r="D201"/>
      <c r="E201" s="6" t="s">
        <v>1021</v>
      </c>
      <c r="F201" s="225"/>
      <c r="G201" s="8">
        <v>812.5</v>
      </c>
      <c r="H201"/>
      <c r="I201" s="1" t="s">
        <v>292</v>
      </c>
      <c r="J201"/>
      <c r="K201" s="6" t="s">
        <v>328</v>
      </c>
    </row>
    <row r="202" spans="1:11" x14ac:dyDescent="0.2">
      <c r="A202" s="5" t="s">
        <v>466</v>
      </c>
      <c r="B202"/>
      <c r="C202" s="231" t="s">
        <v>665</v>
      </c>
      <c r="D202"/>
      <c r="E202" s="6" t="s">
        <v>1021</v>
      </c>
      <c r="F202" s="225"/>
      <c r="G202" s="8">
        <v>366.67</v>
      </c>
      <c r="H202"/>
      <c r="I202" s="1" t="s">
        <v>292</v>
      </c>
      <c r="J202"/>
      <c r="K202" s="6" t="s">
        <v>328</v>
      </c>
    </row>
    <row r="203" spans="1:11" x14ac:dyDescent="0.2">
      <c r="A203" s="5" t="s">
        <v>466</v>
      </c>
      <c r="B203"/>
      <c r="C203" s="231" t="s">
        <v>666</v>
      </c>
      <c r="D203"/>
      <c r="E203" s="6" t="s">
        <v>364</v>
      </c>
      <c r="F203" s="225"/>
      <c r="G203" s="8">
        <v>4191.5</v>
      </c>
      <c r="H203"/>
      <c r="I203" s="1" t="s">
        <v>299</v>
      </c>
      <c r="J203"/>
      <c r="K203" s="6" t="s">
        <v>1</v>
      </c>
    </row>
    <row r="204" spans="1:11" x14ac:dyDescent="0.2">
      <c r="A204" s="5" t="s">
        <v>464</v>
      </c>
      <c r="B204"/>
      <c r="C204" s="231" t="s">
        <v>667</v>
      </c>
      <c r="D204"/>
      <c r="E204" s="6" t="s">
        <v>418</v>
      </c>
      <c r="F204" s="225"/>
      <c r="G204" s="8">
        <v>510</v>
      </c>
      <c r="H204"/>
      <c r="I204" s="1" t="s">
        <v>291</v>
      </c>
      <c r="J204"/>
      <c r="K204" s="6" t="s">
        <v>316</v>
      </c>
    </row>
    <row r="205" spans="1:11" x14ac:dyDescent="0.2">
      <c r="A205" s="5" t="s">
        <v>460</v>
      </c>
      <c r="B205"/>
      <c r="C205" s="231" t="s">
        <v>668</v>
      </c>
      <c r="D205"/>
      <c r="E205" s="6" t="s">
        <v>1023</v>
      </c>
      <c r="F205" s="225"/>
      <c r="G205" s="8">
        <v>682</v>
      </c>
      <c r="H205"/>
      <c r="I205" s="1" t="s">
        <v>292</v>
      </c>
      <c r="J205"/>
      <c r="K205" s="6" t="s">
        <v>328</v>
      </c>
    </row>
    <row r="206" spans="1:11" x14ac:dyDescent="0.2">
      <c r="A206" s="5" t="s">
        <v>466</v>
      </c>
      <c r="B206"/>
      <c r="C206" s="231" t="s">
        <v>669</v>
      </c>
      <c r="D206"/>
      <c r="E206" s="6" t="s">
        <v>259</v>
      </c>
      <c r="F206" s="225"/>
      <c r="G206" s="8">
        <v>441.44</v>
      </c>
      <c r="H206"/>
      <c r="I206" s="1" t="s">
        <v>400</v>
      </c>
      <c r="J206"/>
      <c r="K206" s="6" t="s">
        <v>353</v>
      </c>
    </row>
    <row r="207" spans="1:11" x14ac:dyDescent="0.2">
      <c r="A207" s="5" t="s">
        <v>456</v>
      </c>
      <c r="B207"/>
      <c r="C207" s="231" t="s">
        <v>670</v>
      </c>
      <c r="D207"/>
      <c r="E207" s="6" t="s">
        <v>406</v>
      </c>
      <c r="F207" s="225"/>
      <c r="G207" s="8">
        <v>323.39</v>
      </c>
      <c r="H207"/>
      <c r="I207" s="1" t="s">
        <v>373</v>
      </c>
      <c r="J207"/>
      <c r="K207" s="6" t="s">
        <v>444</v>
      </c>
    </row>
    <row r="208" spans="1:11" x14ac:dyDescent="0.2">
      <c r="A208" s="5" t="s">
        <v>460</v>
      </c>
      <c r="B208"/>
      <c r="C208" s="231" t="s">
        <v>671</v>
      </c>
      <c r="D208"/>
      <c r="E208" s="6" t="s">
        <v>1031</v>
      </c>
      <c r="F208" s="225"/>
      <c r="G208" s="8">
        <v>1649</v>
      </c>
      <c r="H208"/>
      <c r="I208" s="1" t="s">
        <v>294</v>
      </c>
      <c r="J208"/>
      <c r="K208" s="6" t="s">
        <v>339</v>
      </c>
    </row>
    <row r="209" spans="1:11" x14ac:dyDescent="0.2">
      <c r="A209" s="5" t="s">
        <v>460</v>
      </c>
      <c r="B209"/>
      <c r="C209" s="231" t="s">
        <v>672</v>
      </c>
      <c r="D209"/>
      <c r="E209" s="6" t="s">
        <v>1113</v>
      </c>
      <c r="F209" s="225"/>
      <c r="G209" s="8">
        <v>6875</v>
      </c>
      <c r="H209"/>
      <c r="I209" s="1" t="s">
        <v>312</v>
      </c>
      <c r="J209"/>
      <c r="K209" s="6" t="s">
        <v>26</v>
      </c>
    </row>
    <row r="210" spans="1:11" x14ac:dyDescent="0.2">
      <c r="A210" s="5" t="s">
        <v>460</v>
      </c>
      <c r="B210"/>
      <c r="C210" s="231" t="s">
        <v>673</v>
      </c>
      <c r="D210"/>
      <c r="E210" s="6" t="s">
        <v>1032</v>
      </c>
      <c r="F210" s="225"/>
      <c r="G210" s="8">
        <v>6875</v>
      </c>
      <c r="H210"/>
      <c r="I210" s="1" t="s">
        <v>312</v>
      </c>
      <c r="J210"/>
      <c r="K210" s="6" t="s">
        <v>26</v>
      </c>
    </row>
    <row r="211" spans="1:11" x14ac:dyDescent="0.2">
      <c r="A211" s="5" t="s">
        <v>460</v>
      </c>
      <c r="B211"/>
      <c r="C211" s="231" t="s">
        <v>674</v>
      </c>
      <c r="D211"/>
      <c r="E211" s="6" t="s">
        <v>246</v>
      </c>
      <c r="F211" s="225"/>
      <c r="G211" s="8">
        <v>2169.8000000000002</v>
      </c>
      <c r="H211"/>
      <c r="I211" s="1" t="s">
        <v>437</v>
      </c>
      <c r="J211"/>
      <c r="K211" s="6" t="s">
        <v>316</v>
      </c>
    </row>
    <row r="212" spans="1:11" x14ac:dyDescent="0.2">
      <c r="A212" s="5" t="s">
        <v>460</v>
      </c>
      <c r="B212"/>
      <c r="C212" s="231" t="s">
        <v>675</v>
      </c>
      <c r="D212"/>
      <c r="E212" s="6" t="s">
        <v>246</v>
      </c>
      <c r="F212" s="225"/>
      <c r="G212" s="8">
        <v>1774.32</v>
      </c>
      <c r="H212"/>
      <c r="I212" s="1" t="s">
        <v>291</v>
      </c>
      <c r="J212"/>
      <c r="K212" s="6" t="s">
        <v>331</v>
      </c>
    </row>
    <row r="213" spans="1:11" x14ac:dyDescent="0.2">
      <c r="A213" s="5" t="s">
        <v>460</v>
      </c>
      <c r="B213"/>
      <c r="C213" s="231" t="s">
        <v>676</v>
      </c>
      <c r="D213"/>
      <c r="E213" s="6" t="s">
        <v>246</v>
      </c>
      <c r="F213" s="225"/>
      <c r="G213" s="8">
        <v>468</v>
      </c>
      <c r="H213"/>
      <c r="I213" s="1" t="s">
        <v>291</v>
      </c>
      <c r="J213"/>
      <c r="K213" s="6" t="s">
        <v>10</v>
      </c>
    </row>
    <row r="214" spans="1:11" x14ac:dyDescent="0.2">
      <c r="A214" s="5" t="s">
        <v>460</v>
      </c>
      <c r="B214"/>
      <c r="C214" s="231" t="s">
        <v>677</v>
      </c>
      <c r="D214"/>
      <c r="E214" s="6" t="s">
        <v>246</v>
      </c>
      <c r="F214" s="225"/>
      <c r="G214" s="8">
        <v>1659.92</v>
      </c>
      <c r="H214"/>
      <c r="I214" s="1" t="s">
        <v>291</v>
      </c>
      <c r="J214"/>
      <c r="K214" s="6" t="s">
        <v>342</v>
      </c>
    </row>
    <row r="215" spans="1:11" x14ac:dyDescent="0.2">
      <c r="A215" s="5" t="s">
        <v>460</v>
      </c>
      <c r="B215"/>
      <c r="C215" s="231" t="s">
        <v>678</v>
      </c>
      <c r="D215"/>
      <c r="E215" s="6" t="s">
        <v>246</v>
      </c>
      <c r="F215" s="225"/>
      <c r="G215" s="8">
        <v>2600</v>
      </c>
      <c r="H215"/>
      <c r="I215" s="1" t="s">
        <v>291</v>
      </c>
      <c r="J215"/>
      <c r="K215" s="6" t="s">
        <v>316</v>
      </c>
    </row>
    <row r="216" spans="1:11" x14ac:dyDescent="0.2">
      <c r="A216" s="5" t="s">
        <v>460</v>
      </c>
      <c r="B216"/>
      <c r="C216" s="231" t="s">
        <v>679</v>
      </c>
      <c r="D216"/>
      <c r="E216" s="6" t="s">
        <v>246</v>
      </c>
      <c r="F216" s="225"/>
      <c r="G216" s="8">
        <v>3733.44</v>
      </c>
      <c r="H216"/>
      <c r="I216" s="1" t="s">
        <v>291</v>
      </c>
      <c r="J216"/>
      <c r="K216" s="6" t="s">
        <v>316</v>
      </c>
    </row>
    <row r="217" spans="1:11" x14ac:dyDescent="0.2">
      <c r="A217" s="5" t="s">
        <v>460</v>
      </c>
      <c r="B217"/>
      <c r="C217" s="231" t="s">
        <v>680</v>
      </c>
      <c r="D217"/>
      <c r="E217" s="6" t="s">
        <v>246</v>
      </c>
      <c r="F217" s="225"/>
      <c r="G217" s="8">
        <v>2638.23</v>
      </c>
      <c r="H217"/>
      <c r="I217" s="1" t="s">
        <v>291</v>
      </c>
      <c r="J217"/>
      <c r="K217" s="6" t="s">
        <v>316</v>
      </c>
    </row>
    <row r="218" spans="1:11" x14ac:dyDescent="0.2">
      <c r="A218" s="5" t="s">
        <v>460</v>
      </c>
      <c r="B218"/>
      <c r="C218" s="231" t="s">
        <v>681</v>
      </c>
      <c r="D218"/>
      <c r="E218" s="6" t="s">
        <v>246</v>
      </c>
      <c r="F218" s="225"/>
      <c r="G218" s="8">
        <v>619.78</v>
      </c>
      <c r="H218"/>
      <c r="I218" s="1" t="s">
        <v>291</v>
      </c>
      <c r="J218"/>
      <c r="K218" s="6" t="s">
        <v>10</v>
      </c>
    </row>
    <row r="219" spans="1:11" x14ac:dyDescent="0.2">
      <c r="A219" s="5" t="s">
        <v>466</v>
      </c>
      <c r="B219"/>
      <c r="C219" s="231" t="s">
        <v>682</v>
      </c>
      <c r="D219"/>
      <c r="E219" s="6" t="s">
        <v>249</v>
      </c>
      <c r="F219" s="225"/>
      <c r="G219" s="8">
        <v>4765</v>
      </c>
      <c r="H219"/>
      <c r="I219" s="1" t="s">
        <v>277</v>
      </c>
      <c r="J219"/>
      <c r="K219" s="6" t="s">
        <v>340</v>
      </c>
    </row>
    <row r="220" spans="1:11" x14ac:dyDescent="0.2">
      <c r="A220" s="5" t="s">
        <v>466</v>
      </c>
      <c r="B220"/>
      <c r="C220" s="231" t="s">
        <v>683</v>
      </c>
      <c r="D220"/>
      <c r="E220" s="6" t="s">
        <v>249</v>
      </c>
      <c r="F220" s="225"/>
      <c r="G220" s="8">
        <v>1025</v>
      </c>
      <c r="H220"/>
      <c r="I220" s="1" t="s">
        <v>277</v>
      </c>
      <c r="J220"/>
      <c r="K220" s="6" t="s">
        <v>340</v>
      </c>
    </row>
    <row r="221" spans="1:11" x14ac:dyDescent="0.2">
      <c r="A221" s="5" t="s">
        <v>466</v>
      </c>
      <c r="B221"/>
      <c r="C221" s="231" t="s">
        <v>684</v>
      </c>
      <c r="D221"/>
      <c r="E221" s="6" t="s">
        <v>249</v>
      </c>
      <c r="F221" s="225"/>
      <c r="G221" s="8">
        <v>635</v>
      </c>
      <c r="H221"/>
      <c r="I221" s="1" t="s">
        <v>290</v>
      </c>
      <c r="J221"/>
      <c r="K221" s="6" t="s">
        <v>326</v>
      </c>
    </row>
    <row r="222" spans="1:11" x14ac:dyDescent="0.2">
      <c r="A222" s="5" t="s">
        <v>466</v>
      </c>
      <c r="B222"/>
      <c r="C222" s="231" t="s">
        <v>685</v>
      </c>
      <c r="D222"/>
      <c r="E222" s="6" t="s">
        <v>249</v>
      </c>
      <c r="F222" s="225"/>
      <c r="G222" s="8">
        <v>935</v>
      </c>
      <c r="H222"/>
      <c r="I222" s="1" t="s">
        <v>277</v>
      </c>
      <c r="J222"/>
      <c r="K222" s="6" t="s">
        <v>340</v>
      </c>
    </row>
    <row r="223" spans="1:11" x14ac:dyDescent="0.2">
      <c r="A223" s="5" t="s">
        <v>466</v>
      </c>
      <c r="B223"/>
      <c r="C223" s="231" t="s">
        <v>686</v>
      </c>
      <c r="D223"/>
      <c r="E223" s="6" t="s">
        <v>249</v>
      </c>
      <c r="F223" s="225"/>
      <c r="G223" s="8">
        <v>725</v>
      </c>
      <c r="H223"/>
      <c r="I223" s="1" t="s">
        <v>1059</v>
      </c>
      <c r="J223"/>
      <c r="K223" s="6" t="s">
        <v>326</v>
      </c>
    </row>
    <row r="224" spans="1:11" x14ac:dyDescent="0.2">
      <c r="A224" s="5" t="s">
        <v>466</v>
      </c>
      <c r="B224"/>
      <c r="C224" s="231" t="s">
        <v>687</v>
      </c>
      <c r="D224"/>
      <c r="E224" s="6" t="s">
        <v>249</v>
      </c>
      <c r="F224" s="225"/>
      <c r="G224" s="8">
        <v>635</v>
      </c>
      <c r="H224"/>
      <c r="I224" s="1" t="s">
        <v>382</v>
      </c>
      <c r="J224"/>
      <c r="K224" s="6" t="s">
        <v>29</v>
      </c>
    </row>
    <row r="225" spans="1:11" x14ac:dyDescent="0.2">
      <c r="A225" s="5" t="s">
        <v>466</v>
      </c>
      <c r="B225"/>
      <c r="C225" s="231" t="s">
        <v>688</v>
      </c>
      <c r="D225"/>
      <c r="E225" s="6" t="s">
        <v>249</v>
      </c>
      <c r="F225" s="225"/>
      <c r="G225" s="8">
        <v>344.25</v>
      </c>
      <c r="H225"/>
      <c r="I225" s="1" t="s">
        <v>290</v>
      </c>
      <c r="J225"/>
      <c r="K225" s="6" t="s">
        <v>340</v>
      </c>
    </row>
    <row r="226" spans="1:11" x14ac:dyDescent="0.2">
      <c r="A226" s="5" t="s">
        <v>456</v>
      </c>
      <c r="B226"/>
      <c r="C226" s="231" t="s">
        <v>689</v>
      </c>
      <c r="D226"/>
      <c r="E226" s="6" t="s">
        <v>246</v>
      </c>
      <c r="F226" s="225"/>
      <c r="G226" s="8">
        <v>29368.92</v>
      </c>
      <c r="H226"/>
      <c r="I226" s="1" t="s">
        <v>291</v>
      </c>
      <c r="J226"/>
      <c r="K226" s="6" t="s">
        <v>316</v>
      </c>
    </row>
    <row r="227" spans="1:11" x14ac:dyDescent="0.2">
      <c r="A227" s="5" t="s">
        <v>460</v>
      </c>
      <c r="B227"/>
      <c r="C227" s="231" t="s">
        <v>690</v>
      </c>
      <c r="D227"/>
      <c r="E227" s="6" t="s">
        <v>369</v>
      </c>
      <c r="F227" s="225"/>
      <c r="G227" s="8">
        <v>1617.67</v>
      </c>
      <c r="H227"/>
      <c r="I227" s="1" t="s">
        <v>290</v>
      </c>
      <c r="J227"/>
      <c r="K227" s="6" t="s">
        <v>28</v>
      </c>
    </row>
    <row r="228" spans="1:11" x14ac:dyDescent="0.2">
      <c r="A228" s="5" t="s">
        <v>466</v>
      </c>
      <c r="B228"/>
      <c r="C228" s="231" t="s">
        <v>691</v>
      </c>
      <c r="D228"/>
      <c r="E228" s="6" t="s">
        <v>369</v>
      </c>
      <c r="F228" s="225"/>
      <c r="G228" s="8">
        <v>771.75</v>
      </c>
      <c r="H228"/>
      <c r="I228" s="1" t="s">
        <v>288</v>
      </c>
      <c r="J228"/>
      <c r="K228" s="6" t="s">
        <v>28</v>
      </c>
    </row>
    <row r="229" spans="1:11" x14ac:dyDescent="0.2">
      <c r="A229" s="5" t="s">
        <v>467</v>
      </c>
      <c r="B229"/>
      <c r="C229" s="231" t="s">
        <v>692</v>
      </c>
      <c r="D229"/>
      <c r="E229" s="6" t="s">
        <v>369</v>
      </c>
      <c r="F229" s="225"/>
      <c r="G229" s="8">
        <v>1744.14</v>
      </c>
      <c r="H229"/>
      <c r="I229" s="1" t="s">
        <v>288</v>
      </c>
      <c r="J229"/>
      <c r="K229" s="6" t="s">
        <v>28</v>
      </c>
    </row>
    <row r="230" spans="1:11" x14ac:dyDescent="0.2">
      <c r="A230" s="5" t="s">
        <v>467</v>
      </c>
      <c r="B230"/>
      <c r="C230" s="231" t="s">
        <v>693</v>
      </c>
      <c r="D230"/>
      <c r="E230" s="6" t="s">
        <v>369</v>
      </c>
      <c r="F230" s="225"/>
      <c r="G230" s="8">
        <v>2031.29</v>
      </c>
      <c r="H230"/>
      <c r="I230" s="1" t="s">
        <v>288</v>
      </c>
      <c r="J230"/>
      <c r="K230" s="6" t="s">
        <v>28</v>
      </c>
    </row>
    <row r="231" spans="1:11" x14ac:dyDescent="0.2">
      <c r="A231" s="5" t="s">
        <v>466</v>
      </c>
      <c r="B231"/>
      <c r="C231" s="231" t="s">
        <v>694</v>
      </c>
      <c r="D231"/>
      <c r="E231" s="6" t="s">
        <v>1033</v>
      </c>
      <c r="F231" s="225"/>
      <c r="G231" s="8">
        <v>381.55</v>
      </c>
      <c r="H231"/>
      <c r="I231" s="1" t="s">
        <v>1068</v>
      </c>
      <c r="J231"/>
      <c r="K231" s="6" t="s">
        <v>1087</v>
      </c>
    </row>
    <row r="232" spans="1:11" x14ac:dyDescent="0.2">
      <c r="A232" s="5" t="s">
        <v>466</v>
      </c>
      <c r="B232"/>
      <c r="C232" s="231" t="s">
        <v>695</v>
      </c>
      <c r="D232"/>
      <c r="E232" s="6" t="s">
        <v>431</v>
      </c>
      <c r="F232" s="225"/>
      <c r="G232" s="8">
        <v>272.39999999999998</v>
      </c>
      <c r="H232"/>
      <c r="I232" s="1" t="s">
        <v>290</v>
      </c>
      <c r="J232"/>
      <c r="K232" s="6" t="s">
        <v>319</v>
      </c>
    </row>
    <row r="233" spans="1:11" x14ac:dyDescent="0.2">
      <c r="A233" s="5" t="s">
        <v>460</v>
      </c>
      <c r="B233"/>
      <c r="C233" s="231" t="s">
        <v>696</v>
      </c>
      <c r="D233"/>
      <c r="E233" s="6" t="s">
        <v>1114</v>
      </c>
      <c r="F233" s="225"/>
      <c r="G233" s="8">
        <v>75000</v>
      </c>
      <c r="H233"/>
      <c r="I233" s="1" t="s">
        <v>1069</v>
      </c>
      <c r="J233"/>
      <c r="K233" s="6" t="s">
        <v>26</v>
      </c>
    </row>
    <row r="234" spans="1:11" x14ac:dyDescent="0.2">
      <c r="A234" s="5" t="s">
        <v>460</v>
      </c>
      <c r="B234"/>
      <c r="C234" s="231" t="s">
        <v>697</v>
      </c>
      <c r="D234"/>
      <c r="E234" s="6" t="s">
        <v>408</v>
      </c>
      <c r="F234" s="225"/>
      <c r="G234" s="8">
        <v>1739.66</v>
      </c>
      <c r="H234"/>
      <c r="I234" s="1" t="s">
        <v>276</v>
      </c>
      <c r="J234"/>
      <c r="K234" s="6" t="s">
        <v>343</v>
      </c>
    </row>
    <row r="235" spans="1:11" x14ac:dyDescent="0.2">
      <c r="A235" s="5" t="s">
        <v>456</v>
      </c>
      <c r="B235"/>
      <c r="C235" s="231" t="s">
        <v>698</v>
      </c>
      <c r="D235"/>
      <c r="E235" s="6" t="s">
        <v>1115</v>
      </c>
      <c r="F235" s="225"/>
      <c r="G235" s="8">
        <v>36355.370000000003</v>
      </c>
      <c r="H235"/>
      <c r="I235" s="1" t="s">
        <v>274</v>
      </c>
      <c r="J235"/>
      <c r="K235" s="6" t="s">
        <v>1088</v>
      </c>
    </row>
    <row r="236" spans="1:11" x14ac:dyDescent="0.2">
      <c r="A236" s="5" t="s">
        <v>460</v>
      </c>
      <c r="B236"/>
      <c r="C236" s="231" t="s">
        <v>699</v>
      </c>
      <c r="D236"/>
      <c r="E236" s="6" t="s">
        <v>1112</v>
      </c>
      <c r="F236" s="225"/>
      <c r="G236" s="8">
        <v>938</v>
      </c>
      <c r="H236"/>
      <c r="I236" s="1" t="s">
        <v>280</v>
      </c>
      <c r="J236"/>
      <c r="K236" s="6" t="s">
        <v>28</v>
      </c>
    </row>
    <row r="237" spans="1:11" x14ac:dyDescent="0.2">
      <c r="A237" s="5" t="s">
        <v>466</v>
      </c>
      <c r="B237"/>
      <c r="C237" s="231" t="s">
        <v>700</v>
      </c>
      <c r="D237"/>
      <c r="E237" s="6" t="s">
        <v>355</v>
      </c>
      <c r="F237" s="225"/>
      <c r="G237" s="8">
        <v>342.18</v>
      </c>
      <c r="H237"/>
      <c r="I237" s="1" t="s">
        <v>439</v>
      </c>
      <c r="J237"/>
      <c r="K237" s="6" t="s">
        <v>335</v>
      </c>
    </row>
    <row r="238" spans="1:11" x14ac:dyDescent="0.2">
      <c r="A238" s="5" t="s">
        <v>460</v>
      </c>
      <c r="B238"/>
      <c r="C238" s="231" t="s">
        <v>701</v>
      </c>
      <c r="D238"/>
      <c r="E238" s="6" t="s">
        <v>258</v>
      </c>
      <c r="F238" s="225"/>
      <c r="G238" s="8">
        <v>1181.25</v>
      </c>
      <c r="H238"/>
      <c r="I238" s="1" t="s">
        <v>279</v>
      </c>
      <c r="J238"/>
      <c r="K238" s="6" t="s">
        <v>28</v>
      </c>
    </row>
    <row r="239" spans="1:11" x14ac:dyDescent="0.2">
      <c r="A239" s="5" t="s">
        <v>466</v>
      </c>
      <c r="B239"/>
      <c r="C239" s="231" t="s">
        <v>702</v>
      </c>
      <c r="D239"/>
      <c r="E239" s="6" t="s">
        <v>402</v>
      </c>
      <c r="F239" s="225"/>
      <c r="G239" s="8">
        <v>24477.64</v>
      </c>
      <c r="H239"/>
      <c r="I239" s="1" t="s">
        <v>347</v>
      </c>
      <c r="J239"/>
      <c r="K239" s="6" t="s">
        <v>29</v>
      </c>
    </row>
    <row r="240" spans="1:11" x14ac:dyDescent="0.2">
      <c r="A240" s="5" t="s">
        <v>462</v>
      </c>
      <c r="B240"/>
      <c r="C240" s="231" t="s">
        <v>703</v>
      </c>
      <c r="D240"/>
      <c r="E240" s="6" t="s">
        <v>356</v>
      </c>
      <c r="F240" s="225"/>
      <c r="G240" s="8">
        <v>1462.13</v>
      </c>
      <c r="H240"/>
      <c r="I240" s="1" t="s">
        <v>292</v>
      </c>
      <c r="J240"/>
      <c r="K240" s="6" t="s">
        <v>328</v>
      </c>
    </row>
    <row r="241" spans="1:11" x14ac:dyDescent="0.2">
      <c r="A241" s="5" t="s">
        <v>466</v>
      </c>
      <c r="B241"/>
      <c r="C241" s="231" t="s">
        <v>704</v>
      </c>
      <c r="D241"/>
      <c r="E241" s="6" t="s">
        <v>417</v>
      </c>
      <c r="F241" s="225"/>
      <c r="G241" s="8">
        <v>642.98</v>
      </c>
      <c r="H241"/>
      <c r="I241" s="1" t="s">
        <v>308</v>
      </c>
      <c r="J241"/>
      <c r="K241" s="6" t="s">
        <v>413</v>
      </c>
    </row>
    <row r="242" spans="1:11" x14ac:dyDescent="0.2">
      <c r="A242" s="5" t="s">
        <v>466</v>
      </c>
      <c r="B242"/>
      <c r="C242" s="231" t="s">
        <v>705</v>
      </c>
      <c r="D242"/>
      <c r="E242" s="6" t="s">
        <v>272</v>
      </c>
      <c r="F242" s="225"/>
      <c r="G242" s="8">
        <v>285.55</v>
      </c>
      <c r="H242"/>
      <c r="I242" s="1" t="s">
        <v>305</v>
      </c>
      <c r="J242"/>
      <c r="K242" s="6" t="s">
        <v>426</v>
      </c>
    </row>
    <row r="243" spans="1:11" x14ac:dyDescent="0.2">
      <c r="A243" s="5" t="s">
        <v>466</v>
      </c>
      <c r="B243"/>
      <c r="C243" s="231" t="s">
        <v>706</v>
      </c>
      <c r="D243"/>
      <c r="E243" s="6" t="s">
        <v>273</v>
      </c>
      <c r="F243" s="225"/>
      <c r="G243" s="8">
        <v>305.67</v>
      </c>
      <c r="H243"/>
      <c r="I243" s="1" t="s">
        <v>428</v>
      </c>
      <c r="J243"/>
      <c r="K243" s="6" t="s">
        <v>337</v>
      </c>
    </row>
    <row r="244" spans="1:11" x14ac:dyDescent="0.2">
      <c r="A244" s="5" t="s">
        <v>462</v>
      </c>
      <c r="B244"/>
      <c r="C244" s="231" t="s">
        <v>707</v>
      </c>
      <c r="D244"/>
      <c r="E244" s="6" t="s">
        <v>452</v>
      </c>
      <c r="F244" s="225"/>
      <c r="G244" s="8">
        <v>9119.36</v>
      </c>
      <c r="H244"/>
      <c r="I244" s="1" t="s">
        <v>282</v>
      </c>
      <c r="J244"/>
      <c r="K244" s="6" t="s">
        <v>1089</v>
      </c>
    </row>
    <row r="245" spans="1:11" x14ac:dyDescent="0.2">
      <c r="A245" s="5" t="s">
        <v>462</v>
      </c>
      <c r="B245"/>
      <c r="C245" s="231" t="s">
        <v>708</v>
      </c>
      <c r="D245"/>
      <c r="E245" s="6" t="s">
        <v>248</v>
      </c>
      <c r="F245" s="225"/>
      <c r="G245" s="8">
        <v>320</v>
      </c>
      <c r="H245"/>
      <c r="I245" s="1" t="s">
        <v>381</v>
      </c>
      <c r="J245"/>
      <c r="K245" s="6" t="s">
        <v>29</v>
      </c>
    </row>
    <row r="246" spans="1:11" x14ac:dyDescent="0.2">
      <c r="A246" s="5" t="s">
        <v>466</v>
      </c>
      <c r="B246"/>
      <c r="C246" s="231" t="s">
        <v>709</v>
      </c>
      <c r="D246"/>
      <c r="E246" s="6" t="s">
        <v>248</v>
      </c>
      <c r="F246" s="225"/>
      <c r="G246" s="8">
        <v>582.6</v>
      </c>
      <c r="H246"/>
      <c r="I246" s="1" t="s">
        <v>434</v>
      </c>
      <c r="J246"/>
      <c r="K246" s="6" t="s">
        <v>321</v>
      </c>
    </row>
    <row r="247" spans="1:11" x14ac:dyDescent="0.2">
      <c r="A247" s="5" t="s">
        <v>466</v>
      </c>
      <c r="B247"/>
      <c r="C247" s="231" t="s">
        <v>710</v>
      </c>
      <c r="D247"/>
      <c r="E247" s="6" t="s">
        <v>364</v>
      </c>
      <c r="F247" s="225"/>
      <c r="G247" s="8">
        <v>4399.3</v>
      </c>
      <c r="H247"/>
      <c r="I247" s="1" t="s">
        <v>280</v>
      </c>
      <c r="J247"/>
      <c r="K247" s="6" t="s">
        <v>28</v>
      </c>
    </row>
    <row r="248" spans="1:11" x14ac:dyDescent="0.2">
      <c r="A248" s="5" t="s">
        <v>466</v>
      </c>
      <c r="B248"/>
      <c r="C248" s="231" t="s">
        <v>711</v>
      </c>
      <c r="D248"/>
      <c r="E248" s="6" t="s">
        <v>398</v>
      </c>
      <c r="F248" s="225"/>
      <c r="G248" s="8">
        <v>1121.25</v>
      </c>
      <c r="H248"/>
      <c r="I248" s="1" t="s">
        <v>357</v>
      </c>
      <c r="J248"/>
      <c r="K248" s="6" t="s">
        <v>28</v>
      </c>
    </row>
    <row r="249" spans="1:11" x14ac:dyDescent="0.2">
      <c r="A249" s="5" t="s">
        <v>469</v>
      </c>
      <c r="B249"/>
      <c r="C249" s="231" t="s">
        <v>712</v>
      </c>
      <c r="D249"/>
      <c r="E249" s="6" t="s">
        <v>398</v>
      </c>
      <c r="F249" s="225"/>
      <c r="G249" s="8">
        <v>1200</v>
      </c>
      <c r="H249"/>
      <c r="I249" s="1" t="s">
        <v>290</v>
      </c>
      <c r="J249"/>
      <c r="K249" s="6" t="s">
        <v>28</v>
      </c>
    </row>
    <row r="250" spans="1:11" x14ac:dyDescent="0.2">
      <c r="A250" s="5" t="s">
        <v>462</v>
      </c>
      <c r="B250"/>
      <c r="C250" s="231" t="s">
        <v>713</v>
      </c>
      <c r="D250"/>
      <c r="E250" s="6" t="s">
        <v>398</v>
      </c>
      <c r="F250" s="225"/>
      <c r="G250" s="8">
        <v>1150</v>
      </c>
      <c r="H250"/>
      <c r="I250" s="1" t="s">
        <v>357</v>
      </c>
      <c r="J250"/>
      <c r="K250" s="6" t="s">
        <v>28</v>
      </c>
    </row>
    <row r="251" spans="1:11" x14ac:dyDescent="0.2">
      <c r="A251" s="5" t="s">
        <v>466</v>
      </c>
      <c r="B251"/>
      <c r="C251" s="231" t="s">
        <v>714</v>
      </c>
      <c r="D251"/>
      <c r="E251" s="6" t="s">
        <v>398</v>
      </c>
      <c r="F251" s="225"/>
      <c r="G251" s="8">
        <v>1200</v>
      </c>
      <c r="H251"/>
      <c r="I251" s="1" t="s">
        <v>290</v>
      </c>
      <c r="J251"/>
      <c r="K251" s="6" t="s">
        <v>28</v>
      </c>
    </row>
    <row r="252" spans="1:11" x14ac:dyDescent="0.2">
      <c r="A252" s="5" t="s">
        <v>469</v>
      </c>
      <c r="B252"/>
      <c r="C252" s="231" t="s">
        <v>715</v>
      </c>
      <c r="D252"/>
      <c r="E252" s="6" t="s">
        <v>398</v>
      </c>
      <c r="F252" s="225"/>
      <c r="G252" s="8">
        <v>2480</v>
      </c>
      <c r="H252"/>
      <c r="I252" s="1" t="s">
        <v>285</v>
      </c>
      <c r="J252"/>
      <c r="K252" s="6" t="s">
        <v>28</v>
      </c>
    </row>
    <row r="253" spans="1:11" x14ac:dyDescent="0.2">
      <c r="A253" s="5" t="s">
        <v>469</v>
      </c>
      <c r="B253"/>
      <c r="C253" s="231" t="s">
        <v>716</v>
      </c>
      <c r="D253"/>
      <c r="E253" s="6" t="s">
        <v>398</v>
      </c>
      <c r="F253" s="225"/>
      <c r="G253" s="8">
        <v>3100</v>
      </c>
      <c r="H253"/>
      <c r="I253" s="1" t="s">
        <v>285</v>
      </c>
      <c r="J253"/>
      <c r="K253" s="6" t="s">
        <v>28</v>
      </c>
    </row>
    <row r="254" spans="1:11" x14ac:dyDescent="0.2">
      <c r="A254" s="5" t="s">
        <v>469</v>
      </c>
      <c r="B254"/>
      <c r="C254" s="231" t="s">
        <v>717</v>
      </c>
      <c r="D254"/>
      <c r="E254" s="6" t="s">
        <v>398</v>
      </c>
      <c r="F254" s="225"/>
      <c r="G254" s="8">
        <v>3100</v>
      </c>
      <c r="H254"/>
      <c r="I254" s="1" t="s">
        <v>285</v>
      </c>
      <c r="J254"/>
      <c r="K254" s="6" t="s">
        <v>28</v>
      </c>
    </row>
    <row r="255" spans="1:11" x14ac:dyDescent="0.2">
      <c r="A255" s="5" t="s">
        <v>468</v>
      </c>
      <c r="B255"/>
      <c r="C255" s="231" t="s">
        <v>718</v>
      </c>
      <c r="D255"/>
      <c r="E255" s="6" t="s">
        <v>392</v>
      </c>
      <c r="F255" s="225"/>
      <c r="G255" s="8">
        <v>4540</v>
      </c>
      <c r="H255"/>
      <c r="I255" s="1" t="s">
        <v>289</v>
      </c>
      <c r="J255"/>
      <c r="K255" s="6" t="s">
        <v>396</v>
      </c>
    </row>
    <row r="256" spans="1:11" x14ac:dyDescent="0.2">
      <c r="A256" s="5" t="s">
        <v>465</v>
      </c>
      <c r="B256"/>
      <c r="C256" s="231" t="s">
        <v>719</v>
      </c>
      <c r="D256"/>
      <c r="E256" s="6" t="s">
        <v>392</v>
      </c>
      <c r="F256" s="225"/>
      <c r="G256" s="8">
        <v>740</v>
      </c>
      <c r="H256"/>
      <c r="I256" s="1" t="s">
        <v>289</v>
      </c>
      <c r="J256"/>
      <c r="K256" s="6" t="s">
        <v>396</v>
      </c>
    </row>
    <row r="257" spans="1:11" x14ac:dyDescent="0.2">
      <c r="A257" s="5" t="s">
        <v>456</v>
      </c>
      <c r="B257"/>
      <c r="C257" s="231" t="s">
        <v>720</v>
      </c>
      <c r="D257"/>
      <c r="E257" s="6" t="s">
        <v>250</v>
      </c>
      <c r="F257" s="225"/>
      <c r="G257" s="8">
        <v>1000</v>
      </c>
      <c r="H257"/>
      <c r="I257" s="1" t="s">
        <v>299</v>
      </c>
      <c r="J257"/>
      <c r="K257" s="6" t="s">
        <v>352</v>
      </c>
    </row>
    <row r="258" spans="1:11" x14ac:dyDescent="0.2">
      <c r="A258" s="5" t="s">
        <v>467</v>
      </c>
      <c r="B258"/>
      <c r="C258" s="231" t="s">
        <v>721</v>
      </c>
      <c r="D258"/>
      <c r="E258" s="6" t="s">
        <v>449</v>
      </c>
      <c r="F258" s="225"/>
      <c r="G258" s="8">
        <v>350</v>
      </c>
      <c r="H258"/>
      <c r="I258" s="1" t="s">
        <v>434</v>
      </c>
      <c r="J258"/>
      <c r="K258" s="6" t="s">
        <v>328</v>
      </c>
    </row>
    <row r="259" spans="1:11" x14ac:dyDescent="0.2">
      <c r="A259" s="5" t="s">
        <v>466</v>
      </c>
      <c r="B259"/>
      <c r="C259" s="231" t="s">
        <v>722</v>
      </c>
      <c r="D259"/>
      <c r="E259" s="6" t="s">
        <v>449</v>
      </c>
      <c r="F259" s="225"/>
      <c r="G259" s="8">
        <v>560</v>
      </c>
      <c r="H259"/>
      <c r="I259" s="1" t="s">
        <v>434</v>
      </c>
      <c r="J259"/>
      <c r="K259" s="6" t="s">
        <v>328</v>
      </c>
    </row>
    <row r="260" spans="1:11" x14ac:dyDescent="0.2">
      <c r="A260" s="5" t="s">
        <v>466</v>
      </c>
      <c r="B260"/>
      <c r="C260" s="231" t="s">
        <v>723</v>
      </c>
      <c r="D260"/>
      <c r="E260" s="6" t="s">
        <v>1116</v>
      </c>
      <c r="F260" s="225"/>
      <c r="G260" s="8">
        <v>6644</v>
      </c>
      <c r="H260"/>
      <c r="I260" s="1" t="s">
        <v>292</v>
      </c>
      <c r="J260"/>
      <c r="K260" s="6" t="s">
        <v>317</v>
      </c>
    </row>
    <row r="261" spans="1:11" x14ac:dyDescent="0.2">
      <c r="A261" s="5" t="s">
        <v>466</v>
      </c>
      <c r="B261"/>
      <c r="C261" s="231" t="s">
        <v>724</v>
      </c>
      <c r="D261"/>
      <c r="E261" s="6" t="s">
        <v>390</v>
      </c>
      <c r="F261" s="225"/>
      <c r="G261" s="8">
        <v>358.9</v>
      </c>
      <c r="H261"/>
      <c r="I261" s="1" t="s">
        <v>280</v>
      </c>
      <c r="J261"/>
      <c r="K261" s="6" t="s">
        <v>321</v>
      </c>
    </row>
    <row r="262" spans="1:11" x14ac:dyDescent="0.2">
      <c r="A262" s="5" t="s">
        <v>469</v>
      </c>
      <c r="B262"/>
      <c r="C262" s="231" t="s">
        <v>725</v>
      </c>
      <c r="D262"/>
      <c r="E262" s="6" t="s">
        <v>350</v>
      </c>
      <c r="F262" s="225"/>
      <c r="G262" s="8">
        <v>705</v>
      </c>
      <c r="H262"/>
      <c r="I262" s="1" t="s">
        <v>313</v>
      </c>
      <c r="J262"/>
      <c r="K262" s="6" t="s">
        <v>345</v>
      </c>
    </row>
    <row r="263" spans="1:11" x14ac:dyDescent="0.2">
      <c r="A263" s="5" t="s">
        <v>466</v>
      </c>
      <c r="B263"/>
      <c r="C263" s="231" t="s">
        <v>726</v>
      </c>
      <c r="D263"/>
      <c r="E263" s="6" t="s">
        <v>377</v>
      </c>
      <c r="F263" s="225"/>
      <c r="G263" s="8">
        <v>645.32000000000005</v>
      </c>
      <c r="H263"/>
      <c r="I263" s="1" t="s">
        <v>280</v>
      </c>
      <c r="J263"/>
      <c r="K263" s="6" t="s">
        <v>28</v>
      </c>
    </row>
    <row r="264" spans="1:11" x14ac:dyDescent="0.2">
      <c r="A264" s="5" t="s">
        <v>456</v>
      </c>
      <c r="B264"/>
      <c r="C264" s="231" t="s">
        <v>727</v>
      </c>
      <c r="D264"/>
      <c r="E264" s="6" t="s">
        <v>454</v>
      </c>
      <c r="F264" s="225"/>
      <c r="G264" s="8">
        <v>588</v>
      </c>
      <c r="H264"/>
      <c r="I264" s="1" t="s">
        <v>292</v>
      </c>
      <c r="J264"/>
      <c r="K264" s="6" t="s">
        <v>328</v>
      </c>
    </row>
    <row r="265" spans="1:11" x14ac:dyDescent="0.2">
      <c r="A265" s="5" t="s">
        <v>456</v>
      </c>
      <c r="B265"/>
      <c r="C265" s="231" t="s">
        <v>728</v>
      </c>
      <c r="D265"/>
      <c r="E265" s="6" t="s">
        <v>454</v>
      </c>
      <c r="F265" s="225"/>
      <c r="G265" s="8">
        <v>588</v>
      </c>
      <c r="H265"/>
      <c r="I265" s="1" t="s">
        <v>292</v>
      </c>
      <c r="J265"/>
      <c r="K265" s="6" t="s">
        <v>328</v>
      </c>
    </row>
    <row r="266" spans="1:11" x14ac:dyDescent="0.2">
      <c r="A266" s="5" t="s">
        <v>456</v>
      </c>
      <c r="B266"/>
      <c r="C266" s="231" t="s">
        <v>729</v>
      </c>
      <c r="D266"/>
      <c r="E266" s="6" t="s">
        <v>454</v>
      </c>
      <c r="F266" s="225"/>
      <c r="G266" s="8">
        <v>588</v>
      </c>
      <c r="H266"/>
      <c r="I266" s="1" t="s">
        <v>292</v>
      </c>
      <c r="J266"/>
      <c r="K266" s="6" t="s">
        <v>328</v>
      </c>
    </row>
    <row r="267" spans="1:11" x14ac:dyDescent="0.2">
      <c r="A267" s="5" t="s">
        <v>466</v>
      </c>
      <c r="B267"/>
      <c r="C267" s="231" t="s">
        <v>730</v>
      </c>
      <c r="D267"/>
      <c r="E267" s="6" t="s">
        <v>1034</v>
      </c>
      <c r="F267" s="225"/>
      <c r="G267" s="8">
        <v>2870.4</v>
      </c>
      <c r="H267"/>
      <c r="I267" s="1" t="s">
        <v>434</v>
      </c>
      <c r="J267"/>
      <c r="K267" s="6" t="s">
        <v>327</v>
      </c>
    </row>
    <row r="268" spans="1:11" x14ac:dyDescent="0.2">
      <c r="A268" s="5" t="s">
        <v>462</v>
      </c>
      <c r="B268"/>
      <c r="C268" s="231" t="s">
        <v>731</v>
      </c>
      <c r="D268"/>
      <c r="E268" s="6" t="s">
        <v>270</v>
      </c>
      <c r="F268" s="225"/>
      <c r="G268" s="8">
        <v>471.94</v>
      </c>
      <c r="H268"/>
      <c r="I268" s="1" t="s">
        <v>277</v>
      </c>
      <c r="J268"/>
      <c r="K268" s="6" t="s">
        <v>319</v>
      </c>
    </row>
    <row r="269" spans="1:11" x14ac:dyDescent="0.2">
      <c r="A269" s="5" t="s">
        <v>468</v>
      </c>
      <c r="B269"/>
      <c r="C269" s="231" t="s">
        <v>732</v>
      </c>
      <c r="D269"/>
      <c r="E269" s="6" t="s">
        <v>1035</v>
      </c>
      <c r="F269" s="225"/>
      <c r="G269" s="8">
        <v>760</v>
      </c>
      <c r="H269"/>
      <c r="I269" s="1" t="s">
        <v>1068</v>
      </c>
      <c r="J269"/>
      <c r="K269" s="6" t="s">
        <v>1090</v>
      </c>
    </row>
    <row r="270" spans="1:11" x14ac:dyDescent="0.2">
      <c r="A270" s="5" t="s">
        <v>456</v>
      </c>
      <c r="B270"/>
      <c r="C270" s="231" t="s">
        <v>733</v>
      </c>
      <c r="D270"/>
      <c r="E270" s="6" t="s">
        <v>265</v>
      </c>
      <c r="F270" s="225"/>
      <c r="G270" s="8">
        <v>1050</v>
      </c>
      <c r="H270"/>
      <c r="I270" s="1" t="s">
        <v>359</v>
      </c>
      <c r="J270"/>
      <c r="K270" s="6" t="s">
        <v>28</v>
      </c>
    </row>
    <row r="271" spans="1:11" x14ac:dyDescent="0.2">
      <c r="A271" s="5" t="s">
        <v>462</v>
      </c>
      <c r="B271"/>
      <c r="C271" s="231" t="s">
        <v>734</v>
      </c>
      <c r="D271"/>
      <c r="E271" s="6" t="s">
        <v>375</v>
      </c>
      <c r="F271" s="225"/>
      <c r="G271" s="8">
        <v>3590.57</v>
      </c>
      <c r="H271"/>
      <c r="I271" s="1" t="s">
        <v>371</v>
      </c>
      <c r="J271"/>
      <c r="K271" s="6" t="s">
        <v>325</v>
      </c>
    </row>
    <row r="272" spans="1:11" x14ac:dyDescent="0.2">
      <c r="A272" s="5" t="s">
        <v>456</v>
      </c>
      <c r="B272"/>
      <c r="C272" s="231" t="s">
        <v>735</v>
      </c>
      <c r="D272"/>
      <c r="E272" s="6" t="s">
        <v>1117</v>
      </c>
      <c r="F272" s="225"/>
      <c r="G272" s="8">
        <v>261.41000000000003</v>
      </c>
      <c r="H272"/>
      <c r="I272" s="1" t="s">
        <v>274</v>
      </c>
      <c r="J272"/>
      <c r="K272" s="6" t="s">
        <v>3</v>
      </c>
    </row>
    <row r="273" spans="1:11" x14ac:dyDescent="0.2">
      <c r="A273" s="5" t="s">
        <v>456</v>
      </c>
      <c r="B273"/>
      <c r="C273" s="231" t="s">
        <v>736</v>
      </c>
      <c r="D273"/>
      <c r="E273" s="6" t="s">
        <v>1036</v>
      </c>
      <c r="F273" s="225"/>
      <c r="G273" s="8">
        <v>16362.5</v>
      </c>
      <c r="H273"/>
      <c r="I273" s="1" t="s">
        <v>293</v>
      </c>
      <c r="J273"/>
      <c r="K273" s="6" t="s">
        <v>320</v>
      </c>
    </row>
    <row r="274" spans="1:11" x14ac:dyDescent="0.2">
      <c r="A274" s="5" t="s">
        <v>456</v>
      </c>
      <c r="B274"/>
      <c r="C274" s="231" t="s">
        <v>737</v>
      </c>
      <c r="D274"/>
      <c r="E274" s="6" t="s">
        <v>366</v>
      </c>
      <c r="F274" s="225"/>
      <c r="G274" s="8">
        <v>400</v>
      </c>
      <c r="H274"/>
      <c r="I274" s="1" t="s">
        <v>286</v>
      </c>
      <c r="J274"/>
      <c r="K274" s="6" t="s">
        <v>22</v>
      </c>
    </row>
    <row r="275" spans="1:11" x14ac:dyDescent="0.2">
      <c r="A275" s="5" t="s">
        <v>462</v>
      </c>
      <c r="B275"/>
      <c r="C275" s="231" t="s">
        <v>738</v>
      </c>
      <c r="D275"/>
      <c r="E275" s="6" t="s">
        <v>448</v>
      </c>
      <c r="F275" s="225"/>
      <c r="G275" s="8">
        <v>13225</v>
      </c>
      <c r="H275"/>
      <c r="I275" s="1" t="s">
        <v>285</v>
      </c>
      <c r="J275"/>
      <c r="K275" s="6" t="s">
        <v>28</v>
      </c>
    </row>
    <row r="276" spans="1:11" x14ac:dyDescent="0.2">
      <c r="A276" s="5" t="s">
        <v>465</v>
      </c>
      <c r="B276"/>
      <c r="C276" s="231" t="s">
        <v>739</v>
      </c>
      <c r="D276"/>
      <c r="E276" s="6" t="s">
        <v>392</v>
      </c>
      <c r="F276" s="225"/>
      <c r="G276" s="8">
        <v>360</v>
      </c>
      <c r="H276"/>
      <c r="I276" s="1" t="s">
        <v>289</v>
      </c>
      <c r="J276"/>
      <c r="K276" s="6" t="s">
        <v>396</v>
      </c>
    </row>
    <row r="277" spans="1:11" x14ac:dyDescent="0.2">
      <c r="A277" s="5" t="s">
        <v>462</v>
      </c>
      <c r="B277"/>
      <c r="C277" s="231" t="s">
        <v>740</v>
      </c>
      <c r="D277"/>
      <c r="E277" s="6" t="s">
        <v>392</v>
      </c>
      <c r="F277" s="225"/>
      <c r="G277" s="8">
        <v>510</v>
      </c>
      <c r="H277"/>
      <c r="I277" s="1" t="s">
        <v>289</v>
      </c>
      <c r="J277"/>
      <c r="K277" s="6" t="s">
        <v>396</v>
      </c>
    </row>
    <row r="278" spans="1:11" x14ac:dyDescent="0.2">
      <c r="A278" s="5" t="s">
        <v>462</v>
      </c>
      <c r="B278"/>
      <c r="C278" s="231" t="s">
        <v>741</v>
      </c>
      <c r="D278"/>
      <c r="E278" s="6" t="s">
        <v>392</v>
      </c>
      <c r="F278" s="225"/>
      <c r="G278" s="8">
        <v>630</v>
      </c>
      <c r="H278"/>
      <c r="I278" s="1" t="s">
        <v>289</v>
      </c>
      <c r="J278"/>
      <c r="K278" s="6" t="s">
        <v>396</v>
      </c>
    </row>
    <row r="279" spans="1:11" x14ac:dyDescent="0.2">
      <c r="A279" s="5" t="s">
        <v>456</v>
      </c>
      <c r="B279"/>
      <c r="C279" s="231" t="s">
        <v>742</v>
      </c>
      <c r="D279"/>
      <c r="E279" s="6" t="s">
        <v>379</v>
      </c>
      <c r="F279" s="225"/>
      <c r="G279" s="8">
        <v>903.76</v>
      </c>
      <c r="H279"/>
      <c r="I279" s="1" t="s">
        <v>434</v>
      </c>
      <c r="J279"/>
      <c r="K279" s="6" t="s">
        <v>28</v>
      </c>
    </row>
    <row r="280" spans="1:11" x14ac:dyDescent="0.2">
      <c r="A280" s="5" t="s">
        <v>467</v>
      </c>
      <c r="B280"/>
      <c r="C280" s="231" t="s">
        <v>743</v>
      </c>
      <c r="D280"/>
      <c r="E280" s="6" t="s">
        <v>398</v>
      </c>
      <c r="F280" s="225"/>
      <c r="G280" s="8">
        <v>862.5</v>
      </c>
      <c r="H280"/>
      <c r="I280" s="1" t="s">
        <v>357</v>
      </c>
      <c r="J280"/>
      <c r="K280" s="6" t="s">
        <v>28</v>
      </c>
    </row>
    <row r="281" spans="1:11" x14ac:dyDescent="0.2">
      <c r="A281" s="5" t="s">
        <v>468</v>
      </c>
      <c r="B281"/>
      <c r="C281" s="231" t="s">
        <v>744</v>
      </c>
      <c r="D281"/>
      <c r="E281" s="6" t="s">
        <v>398</v>
      </c>
      <c r="F281" s="225"/>
      <c r="G281" s="8">
        <v>1200</v>
      </c>
      <c r="H281"/>
      <c r="I281" s="1" t="s">
        <v>290</v>
      </c>
      <c r="J281"/>
      <c r="K281" s="6" t="s">
        <v>28</v>
      </c>
    </row>
    <row r="282" spans="1:11" x14ac:dyDescent="0.2">
      <c r="A282" s="5" t="s">
        <v>456</v>
      </c>
      <c r="B282"/>
      <c r="C282" s="231" t="s">
        <v>745</v>
      </c>
      <c r="D282"/>
      <c r="E282" s="6" t="s">
        <v>363</v>
      </c>
      <c r="F282" s="225"/>
      <c r="G282" s="8">
        <v>335.88</v>
      </c>
      <c r="H282"/>
      <c r="I282" s="1" t="s">
        <v>279</v>
      </c>
      <c r="J282"/>
      <c r="K282" s="6" t="s">
        <v>348</v>
      </c>
    </row>
    <row r="283" spans="1:11" x14ac:dyDescent="0.2">
      <c r="A283" s="5" t="s">
        <v>469</v>
      </c>
      <c r="B283"/>
      <c r="C283" s="231" t="s">
        <v>746</v>
      </c>
      <c r="D283"/>
      <c r="E283" s="6" t="s">
        <v>369</v>
      </c>
      <c r="F283" s="225"/>
      <c r="G283" s="8">
        <v>1559.2</v>
      </c>
      <c r="H283"/>
      <c r="I283" s="1" t="s">
        <v>290</v>
      </c>
      <c r="J283"/>
      <c r="K283" s="6" t="s">
        <v>28</v>
      </c>
    </row>
    <row r="284" spans="1:11" x14ac:dyDescent="0.2">
      <c r="A284" s="5" t="s">
        <v>469</v>
      </c>
      <c r="B284"/>
      <c r="C284" s="231" t="s">
        <v>747</v>
      </c>
      <c r="D284"/>
      <c r="E284" s="6" t="s">
        <v>369</v>
      </c>
      <c r="F284" s="225"/>
      <c r="G284" s="8">
        <v>771.75</v>
      </c>
      <c r="H284"/>
      <c r="I284" s="1" t="s">
        <v>288</v>
      </c>
      <c r="J284"/>
      <c r="K284" s="6" t="s">
        <v>28</v>
      </c>
    </row>
    <row r="285" spans="1:11" x14ac:dyDescent="0.2">
      <c r="A285" s="5" t="s">
        <v>467</v>
      </c>
      <c r="B285"/>
      <c r="C285" s="231" t="s">
        <v>748</v>
      </c>
      <c r="D285"/>
      <c r="E285" s="6" t="s">
        <v>369</v>
      </c>
      <c r="F285" s="225"/>
      <c r="G285" s="8">
        <v>2073.83</v>
      </c>
      <c r="H285"/>
      <c r="I285" s="1" t="s">
        <v>288</v>
      </c>
      <c r="J285"/>
      <c r="K285" s="6" t="s">
        <v>28</v>
      </c>
    </row>
    <row r="286" spans="1:11" x14ac:dyDescent="0.2">
      <c r="A286" s="5" t="s">
        <v>456</v>
      </c>
      <c r="B286"/>
      <c r="C286" s="231" t="s">
        <v>749</v>
      </c>
      <c r="D286"/>
      <c r="E286" s="6" t="s">
        <v>246</v>
      </c>
      <c r="F286" s="225"/>
      <c r="G286" s="8">
        <v>23296.42</v>
      </c>
      <c r="H286"/>
      <c r="I286" s="1" t="s">
        <v>291</v>
      </c>
      <c r="J286"/>
      <c r="K286" s="6" t="s">
        <v>342</v>
      </c>
    </row>
    <row r="287" spans="1:11" x14ac:dyDescent="0.2">
      <c r="A287" s="5" t="s">
        <v>456</v>
      </c>
      <c r="B287"/>
      <c r="C287" s="231" t="s">
        <v>750</v>
      </c>
      <c r="D287"/>
      <c r="E287" s="6" t="s">
        <v>1037</v>
      </c>
      <c r="F287" s="225"/>
      <c r="G287" s="8">
        <v>5484.93</v>
      </c>
      <c r="H287"/>
      <c r="I287" s="1" t="s">
        <v>1070</v>
      </c>
      <c r="J287"/>
      <c r="K287" s="6" t="s">
        <v>1091</v>
      </c>
    </row>
    <row r="288" spans="1:11" x14ac:dyDescent="0.2">
      <c r="A288" s="5" t="s">
        <v>456</v>
      </c>
      <c r="B288"/>
      <c r="C288" s="231" t="s">
        <v>751</v>
      </c>
      <c r="D288"/>
      <c r="E288" s="6" t="s">
        <v>258</v>
      </c>
      <c r="F288" s="225"/>
      <c r="G288" s="8">
        <v>1181.25</v>
      </c>
      <c r="H288"/>
      <c r="I288" s="1" t="s">
        <v>279</v>
      </c>
      <c r="J288"/>
      <c r="K288" s="6" t="s">
        <v>28</v>
      </c>
    </row>
    <row r="289" spans="1:11" x14ac:dyDescent="0.2">
      <c r="A289" s="5" t="s">
        <v>456</v>
      </c>
      <c r="B289"/>
      <c r="C289" s="231" t="s">
        <v>752</v>
      </c>
      <c r="D289"/>
      <c r="E289" s="6" t="s">
        <v>1112</v>
      </c>
      <c r="F289" s="225"/>
      <c r="G289" s="8">
        <v>518</v>
      </c>
      <c r="H289"/>
      <c r="I289" s="1" t="s">
        <v>280</v>
      </c>
      <c r="J289"/>
      <c r="K289" s="6" t="s">
        <v>28</v>
      </c>
    </row>
    <row r="290" spans="1:11" x14ac:dyDescent="0.2">
      <c r="A290" s="5" t="s">
        <v>456</v>
      </c>
      <c r="B290"/>
      <c r="C290" s="231" t="s">
        <v>753</v>
      </c>
      <c r="D290"/>
      <c r="E290" s="6" t="s">
        <v>1038</v>
      </c>
      <c r="F290" s="225"/>
      <c r="G290" s="8">
        <v>518</v>
      </c>
      <c r="H290"/>
      <c r="I290" s="1" t="s">
        <v>280</v>
      </c>
      <c r="J290"/>
      <c r="K290" s="6" t="s">
        <v>28</v>
      </c>
    </row>
    <row r="291" spans="1:11" x14ac:dyDescent="0.2">
      <c r="A291" s="5" t="s">
        <v>462</v>
      </c>
      <c r="B291"/>
      <c r="C291" s="231" t="s">
        <v>754</v>
      </c>
      <c r="D291"/>
      <c r="E291" s="6" t="s">
        <v>392</v>
      </c>
      <c r="F291" s="225"/>
      <c r="G291" s="8">
        <v>450</v>
      </c>
      <c r="H291"/>
      <c r="I291" s="1" t="s">
        <v>289</v>
      </c>
      <c r="J291"/>
      <c r="K291" s="6" t="s">
        <v>396</v>
      </c>
    </row>
    <row r="292" spans="1:11" x14ac:dyDescent="0.2">
      <c r="A292" s="5" t="s">
        <v>465</v>
      </c>
      <c r="B292"/>
      <c r="C292" s="231" t="s">
        <v>755</v>
      </c>
      <c r="D292"/>
      <c r="E292" s="6" t="s">
        <v>356</v>
      </c>
      <c r="F292" s="225"/>
      <c r="G292" s="8">
        <v>1909.1</v>
      </c>
      <c r="H292"/>
      <c r="I292" s="1" t="s">
        <v>292</v>
      </c>
      <c r="J292"/>
      <c r="K292" s="6" t="s">
        <v>328</v>
      </c>
    </row>
    <row r="293" spans="1:11" x14ac:dyDescent="0.2">
      <c r="A293" s="5" t="s">
        <v>456</v>
      </c>
      <c r="B293"/>
      <c r="C293" s="231" t="s">
        <v>756</v>
      </c>
      <c r="D293"/>
      <c r="E293" s="6" t="s">
        <v>1039</v>
      </c>
      <c r="F293" s="225"/>
      <c r="G293" s="8">
        <v>700</v>
      </c>
      <c r="H293"/>
      <c r="I293" s="1" t="s">
        <v>284</v>
      </c>
      <c r="J293"/>
      <c r="K293" s="6" t="s">
        <v>322</v>
      </c>
    </row>
    <row r="294" spans="1:11" x14ac:dyDescent="0.2">
      <c r="A294" s="5" t="s">
        <v>456</v>
      </c>
      <c r="B294"/>
      <c r="C294" s="231" t="s">
        <v>757</v>
      </c>
      <c r="D294"/>
      <c r="E294" s="6" t="s">
        <v>344</v>
      </c>
      <c r="F294" s="225"/>
      <c r="G294" s="8">
        <v>507.02</v>
      </c>
      <c r="H294"/>
      <c r="I294" s="1" t="s">
        <v>296</v>
      </c>
      <c r="J294"/>
      <c r="K294" s="6" t="s">
        <v>22</v>
      </c>
    </row>
    <row r="295" spans="1:11" x14ac:dyDescent="0.2">
      <c r="A295" s="5" t="s">
        <v>462</v>
      </c>
      <c r="B295"/>
      <c r="C295" s="231" t="s">
        <v>758</v>
      </c>
      <c r="D295"/>
      <c r="E295" s="6" t="s">
        <v>355</v>
      </c>
      <c r="F295" s="225"/>
      <c r="G295" s="8">
        <v>287.79000000000002</v>
      </c>
      <c r="H295"/>
      <c r="I295" s="1" t="s">
        <v>282</v>
      </c>
      <c r="J295"/>
      <c r="K295" s="6" t="s">
        <v>335</v>
      </c>
    </row>
    <row r="296" spans="1:11" x14ac:dyDescent="0.2">
      <c r="A296" s="5" t="s">
        <v>462</v>
      </c>
      <c r="B296"/>
      <c r="C296" s="231" t="s">
        <v>759</v>
      </c>
      <c r="D296"/>
      <c r="E296" s="6" t="s">
        <v>355</v>
      </c>
      <c r="F296" s="225"/>
      <c r="G296" s="8">
        <v>277.51</v>
      </c>
      <c r="H296"/>
      <c r="I296" s="1" t="s">
        <v>282</v>
      </c>
      <c r="J296"/>
      <c r="K296" s="6" t="s">
        <v>335</v>
      </c>
    </row>
    <row r="297" spans="1:11" x14ac:dyDescent="0.2">
      <c r="A297" s="5" t="s">
        <v>469</v>
      </c>
      <c r="B297"/>
      <c r="C297" s="231" t="s">
        <v>760</v>
      </c>
      <c r="D297"/>
      <c r="E297" s="6" t="s">
        <v>1104</v>
      </c>
      <c r="F297" s="225"/>
      <c r="G297" s="8">
        <v>1308.6600000000001</v>
      </c>
      <c r="H297"/>
      <c r="I297" s="1" t="s">
        <v>395</v>
      </c>
      <c r="J297"/>
      <c r="K297" s="6" t="s">
        <v>327</v>
      </c>
    </row>
    <row r="298" spans="1:11" x14ac:dyDescent="0.2">
      <c r="A298" s="5" t="s">
        <v>469</v>
      </c>
      <c r="B298"/>
      <c r="C298" s="231" t="s">
        <v>761</v>
      </c>
      <c r="D298"/>
      <c r="E298" s="6" t="s">
        <v>377</v>
      </c>
      <c r="F298" s="225"/>
      <c r="G298" s="8">
        <v>918.34</v>
      </c>
      <c r="H298"/>
      <c r="I298" s="1" t="s">
        <v>280</v>
      </c>
      <c r="J298"/>
      <c r="K298" s="6" t="s">
        <v>28</v>
      </c>
    </row>
    <row r="299" spans="1:11" x14ac:dyDescent="0.2">
      <c r="A299" s="5" t="s">
        <v>469</v>
      </c>
      <c r="B299"/>
      <c r="C299" s="231" t="s">
        <v>762</v>
      </c>
      <c r="D299"/>
      <c r="E299" s="6" t="s">
        <v>364</v>
      </c>
      <c r="F299" s="225"/>
      <c r="G299" s="8">
        <v>5428.85</v>
      </c>
      <c r="H299"/>
      <c r="I299" s="1" t="s">
        <v>280</v>
      </c>
      <c r="J299"/>
      <c r="K299" s="6" t="s">
        <v>28</v>
      </c>
    </row>
    <row r="300" spans="1:11" x14ac:dyDescent="0.2">
      <c r="A300" s="5" t="s">
        <v>469</v>
      </c>
      <c r="B300"/>
      <c r="C300" s="231" t="s">
        <v>763</v>
      </c>
      <c r="D300"/>
      <c r="E300" s="6" t="s">
        <v>1040</v>
      </c>
      <c r="F300" s="225"/>
      <c r="G300" s="8">
        <v>257.39999999999998</v>
      </c>
      <c r="H300"/>
      <c r="I300" s="1" t="s">
        <v>404</v>
      </c>
      <c r="J300"/>
      <c r="K300" s="6" t="s">
        <v>333</v>
      </c>
    </row>
    <row r="301" spans="1:11" x14ac:dyDescent="0.2">
      <c r="A301" s="5" t="s">
        <v>469</v>
      </c>
      <c r="B301"/>
      <c r="C301" s="231" t="s">
        <v>764</v>
      </c>
      <c r="D301"/>
      <c r="E301" s="6" t="s">
        <v>1041</v>
      </c>
      <c r="F301" s="225"/>
      <c r="G301" s="8">
        <v>250</v>
      </c>
      <c r="H301"/>
      <c r="I301" s="1" t="s">
        <v>1071</v>
      </c>
      <c r="J301"/>
      <c r="K301" s="6" t="s">
        <v>23</v>
      </c>
    </row>
    <row r="302" spans="1:11" x14ac:dyDescent="0.2">
      <c r="A302" s="5" t="s">
        <v>462</v>
      </c>
      <c r="B302"/>
      <c r="C302" s="231" t="s">
        <v>765</v>
      </c>
      <c r="D302"/>
      <c r="E302" s="6" t="s">
        <v>249</v>
      </c>
      <c r="F302" s="225"/>
      <c r="G302" s="8">
        <v>1825</v>
      </c>
      <c r="H302"/>
      <c r="I302" s="1" t="s">
        <v>277</v>
      </c>
      <c r="J302"/>
      <c r="K302" s="6" t="s">
        <v>340</v>
      </c>
    </row>
    <row r="303" spans="1:11" x14ac:dyDescent="0.2">
      <c r="A303" s="5" t="s">
        <v>462</v>
      </c>
      <c r="B303"/>
      <c r="C303" s="231" t="s">
        <v>766</v>
      </c>
      <c r="D303"/>
      <c r="E303" s="6" t="s">
        <v>249</v>
      </c>
      <c r="F303" s="225"/>
      <c r="G303" s="8">
        <v>945</v>
      </c>
      <c r="H303"/>
      <c r="I303" s="1" t="s">
        <v>290</v>
      </c>
      <c r="J303"/>
      <c r="K303" s="6" t="s">
        <v>326</v>
      </c>
    </row>
    <row r="304" spans="1:11" x14ac:dyDescent="0.2">
      <c r="A304" s="5" t="s">
        <v>462</v>
      </c>
      <c r="B304"/>
      <c r="C304" s="231" t="s">
        <v>767</v>
      </c>
      <c r="D304"/>
      <c r="E304" s="6" t="s">
        <v>249</v>
      </c>
      <c r="F304" s="225"/>
      <c r="G304" s="8">
        <v>685</v>
      </c>
      <c r="H304"/>
      <c r="I304" s="1" t="s">
        <v>277</v>
      </c>
      <c r="J304"/>
      <c r="K304" s="6" t="s">
        <v>340</v>
      </c>
    </row>
    <row r="305" spans="1:11" x14ac:dyDescent="0.2">
      <c r="A305" s="5" t="s">
        <v>462</v>
      </c>
      <c r="B305"/>
      <c r="C305" s="231" t="s">
        <v>768</v>
      </c>
      <c r="D305"/>
      <c r="E305" s="6" t="s">
        <v>249</v>
      </c>
      <c r="F305" s="225"/>
      <c r="G305" s="8">
        <v>445</v>
      </c>
      <c r="H305"/>
      <c r="I305" s="1" t="s">
        <v>382</v>
      </c>
      <c r="J305"/>
      <c r="K305" s="6" t="s">
        <v>29</v>
      </c>
    </row>
    <row r="306" spans="1:11" x14ac:dyDescent="0.2">
      <c r="A306" s="5" t="s">
        <v>462</v>
      </c>
      <c r="B306"/>
      <c r="C306" s="231" t="s">
        <v>769</v>
      </c>
      <c r="D306"/>
      <c r="E306" s="6" t="s">
        <v>249</v>
      </c>
      <c r="F306" s="225"/>
      <c r="G306" s="8">
        <v>365</v>
      </c>
      <c r="H306"/>
      <c r="I306" s="1" t="s">
        <v>290</v>
      </c>
      <c r="J306"/>
      <c r="K306" s="6" t="s">
        <v>341</v>
      </c>
    </row>
    <row r="307" spans="1:11" x14ac:dyDescent="0.2">
      <c r="A307" s="5" t="s">
        <v>462</v>
      </c>
      <c r="B307"/>
      <c r="C307" s="231" t="s">
        <v>770</v>
      </c>
      <c r="D307"/>
      <c r="E307" s="6" t="s">
        <v>249</v>
      </c>
      <c r="F307" s="225"/>
      <c r="G307" s="8">
        <v>490</v>
      </c>
      <c r="H307"/>
      <c r="I307" s="1" t="s">
        <v>304</v>
      </c>
      <c r="J307"/>
      <c r="K307" s="6" t="s">
        <v>326</v>
      </c>
    </row>
    <row r="308" spans="1:11" x14ac:dyDescent="0.2">
      <c r="A308" s="5" t="s">
        <v>465</v>
      </c>
      <c r="B308"/>
      <c r="C308" s="231" t="s">
        <v>771</v>
      </c>
      <c r="D308"/>
      <c r="E308" s="6" t="s">
        <v>249</v>
      </c>
      <c r="F308" s="225"/>
      <c r="G308" s="8">
        <v>496.75</v>
      </c>
      <c r="H308"/>
      <c r="I308" s="1" t="s">
        <v>277</v>
      </c>
      <c r="J308"/>
      <c r="K308" s="6" t="s">
        <v>340</v>
      </c>
    </row>
    <row r="309" spans="1:11" x14ac:dyDescent="0.2">
      <c r="A309" s="5" t="s">
        <v>462</v>
      </c>
      <c r="B309"/>
      <c r="C309" s="231" t="s">
        <v>772</v>
      </c>
      <c r="D309"/>
      <c r="E309" s="6" t="s">
        <v>249</v>
      </c>
      <c r="F309" s="225"/>
      <c r="G309" s="8">
        <v>484</v>
      </c>
      <c r="H309"/>
      <c r="I309" s="1" t="s">
        <v>290</v>
      </c>
      <c r="J309"/>
      <c r="K309" s="6" t="s">
        <v>326</v>
      </c>
    </row>
    <row r="310" spans="1:11" x14ac:dyDescent="0.2">
      <c r="A310" s="5" t="s">
        <v>462</v>
      </c>
      <c r="B310"/>
      <c r="C310" s="231" t="s">
        <v>773</v>
      </c>
      <c r="D310"/>
      <c r="E310" s="6" t="s">
        <v>247</v>
      </c>
      <c r="F310" s="225"/>
      <c r="G310" s="8">
        <v>646.46</v>
      </c>
      <c r="H310"/>
      <c r="I310" s="1" t="s">
        <v>303</v>
      </c>
      <c r="J310"/>
      <c r="K310" s="6" t="s">
        <v>323</v>
      </c>
    </row>
    <row r="311" spans="1:11" x14ac:dyDescent="0.2">
      <c r="A311" s="5" t="s">
        <v>462</v>
      </c>
      <c r="B311"/>
      <c r="C311" s="231" t="s">
        <v>774</v>
      </c>
      <c r="D311"/>
      <c r="E311" s="6" t="s">
        <v>247</v>
      </c>
      <c r="F311" s="225"/>
      <c r="G311" s="8">
        <v>752.69</v>
      </c>
      <c r="H311"/>
      <c r="I311" s="1" t="s">
        <v>305</v>
      </c>
      <c r="J311"/>
      <c r="K311" s="6" t="s">
        <v>323</v>
      </c>
    </row>
    <row r="312" spans="1:11" x14ac:dyDescent="0.2">
      <c r="A312" s="5" t="s">
        <v>462</v>
      </c>
      <c r="B312"/>
      <c r="C312" s="231" t="s">
        <v>775</v>
      </c>
      <c r="D312"/>
      <c r="E312" s="6" t="s">
        <v>247</v>
      </c>
      <c r="F312" s="225"/>
      <c r="G312" s="8">
        <v>578.71</v>
      </c>
      <c r="H312"/>
      <c r="I312" s="1" t="s">
        <v>301</v>
      </c>
      <c r="J312"/>
      <c r="K312" s="6" t="s">
        <v>323</v>
      </c>
    </row>
    <row r="313" spans="1:11" x14ac:dyDescent="0.2">
      <c r="A313" s="5" t="s">
        <v>462</v>
      </c>
      <c r="B313"/>
      <c r="C313" s="231" t="s">
        <v>776</v>
      </c>
      <c r="D313"/>
      <c r="E313" s="6" t="s">
        <v>247</v>
      </c>
      <c r="F313" s="225"/>
      <c r="G313" s="8">
        <v>1706.34</v>
      </c>
      <c r="H313"/>
      <c r="I313" s="1" t="s">
        <v>302</v>
      </c>
      <c r="J313"/>
      <c r="K313" s="6" t="s">
        <v>323</v>
      </c>
    </row>
    <row r="314" spans="1:11" x14ac:dyDescent="0.2">
      <c r="A314" s="5" t="s">
        <v>462</v>
      </c>
      <c r="B314"/>
      <c r="C314" s="231" t="s">
        <v>777</v>
      </c>
      <c r="D314"/>
      <c r="E314" s="6" t="s">
        <v>262</v>
      </c>
      <c r="F314" s="225"/>
      <c r="G314" s="8">
        <v>2350</v>
      </c>
      <c r="H314"/>
      <c r="I314" s="1" t="s">
        <v>298</v>
      </c>
      <c r="J314"/>
      <c r="K314" s="6" t="s">
        <v>333</v>
      </c>
    </row>
    <row r="315" spans="1:11" x14ac:dyDescent="0.2">
      <c r="A315" s="5" t="s">
        <v>462</v>
      </c>
      <c r="B315"/>
      <c r="C315" s="231" t="s">
        <v>778</v>
      </c>
      <c r="D315"/>
      <c r="E315" s="6" t="s">
        <v>262</v>
      </c>
      <c r="F315" s="225"/>
      <c r="G315" s="8">
        <v>1750</v>
      </c>
      <c r="H315"/>
      <c r="I315" s="1" t="s">
        <v>298</v>
      </c>
      <c r="J315"/>
      <c r="K315" s="6" t="s">
        <v>333</v>
      </c>
    </row>
    <row r="316" spans="1:11" x14ac:dyDescent="0.2">
      <c r="A316" s="5" t="s">
        <v>469</v>
      </c>
      <c r="B316"/>
      <c r="C316" s="231" t="s">
        <v>779</v>
      </c>
      <c r="D316"/>
      <c r="E316" s="6" t="s">
        <v>398</v>
      </c>
      <c r="F316" s="225"/>
      <c r="G316" s="8">
        <v>3100</v>
      </c>
      <c r="H316"/>
      <c r="I316" s="1" t="s">
        <v>285</v>
      </c>
      <c r="J316"/>
      <c r="K316" s="6" t="s">
        <v>28</v>
      </c>
    </row>
    <row r="317" spans="1:11" x14ac:dyDescent="0.2">
      <c r="A317" s="5" t="s">
        <v>469</v>
      </c>
      <c r="B317"/>
      <c r="C317" s="231" t="s">
        <v>780</v>
      </c>
      <c r="D317"/>
      <c r="E317" s="6" t="s">
        <v>379</v>
      </c>
      <c r="F317" s="225"/>
      <c r="G317" s="8">
        <v>894.92</v>
      </c>
      <c r="H317"/>
      <c r="I317" s="1" t="s">
        <v>434</v>
      </c>
      <c r="J317"/>
      <c r="K317" s="6" t="s">
        <v>28</v>
      </c>
    </row>
    <row r="318" spans="1:11" x14ac:dyDescent="0.2">
      <c r="A318" s="5" t="s">
        <v>468</v>
      </c>
      <c r="B318"/>
      <c r="C318" s="231" t="s">
        <v>781</v>
      </c>
      <c r="D318"/>
      <c r="E318" s="6" t="s">
        <v>260</v>
      </c>
      <c r="F318" s="225"/>
      <c r="G318" s="8">
        <v>4457.79</v>
      </c>
      <c r="H318"/>
      <c r="I318" s="1" t="s">
        <v>295</v>
      </c>
      <c r="J318"/>
      <c r="K318" s="6" t="s">
        <v>332</v>
      </c>
    </row>
    <row r="319" spans="1:11" x14ac:dyDescent="0.2">
      <c r="A319" s="5" t="s">
        <v>462</v>
      </c>
      <c r="B319"/>
      <c r="C319" s="231" t="s">
        <v>782</v>
      </c>
      <c r="D319"/>
      <c r="E319" s="6" t="s">
        <v>355</v>
      </c>
      <c r="F319" s="225"/>
      <c r="G319" s="8">
        <v>277.51</v>
      </c>
      <c r="H319"/>
      <c r="I319" s="1" t="s">
        <v>282</v>
      </c>
      <c r="J319"/>
      <c r="K319" s="6" t="s">
        <v>335</v>
      </c>
    </row>
    <row r="320" spans="1:11" x14ac:dyDescent="0.2">
      <c r="A320" s="5" t="s">
        <v>465</v>
      </c>
      <c r="B320"/>
      <c r="C320" s="231" t="s">
        <v>783</v>
      </c>
      <c r="D320"/>
      <c r="E320" s="6" t="s">
        <v>248</v>
      </c>
      <c r="F320" s="225"/>
      <c r="G320" s="8">
        <v>1095</v>
      </c>
      <c r="H320"/>
      <c r="I320" s="1" t="s">
        <v>277</v>
      </c>
      <c r="J320"/>
      <c r="K320" s="6" t="s">
        <v>334</v>
      </c>
    </row>
    <row r="321" spans="1:11" x14ac:dyDescent="0.2">
      <c r="A321" s="5" t="s">
        <v>465</v>
      </c>
      <c r="B321"/>
      <c r="C321" s="231" t="s">
        <v>784</v>
      </c>
      <c r="D321"/>
      <c r="E321" s="6" t="s">
        <v>248</v>
      </c>
      <c r="F321" s="225"/>
      <c r="G321" s="8">
        <v>740</v>
      </c>
      <c r="H321"/>
      <c r="I321" s="1" t="s">
        <v>277</v>
      </c>
      <c r="J321"/>
      <c r="K321" s="6" t="s">
        <v>334</v>
      </c>
    </row>
    <row r="322" spans="1:11" x14ac:dyDescent="0.2">
      <c r="A322" s="5" t="s">
        <v>455</v>
      </c>
      <c r="B322"/>
      <c r="C322" s="231" t="s">
        <v>785</v>
      </c>
      <c r="D322"/>
      <c r="E322" s="6" t="s">
        <v>1017</v>
      </c>
      <c r="F322" s="225"/>
      <c r="G322" s="8">
        <v>7313.88</v>
      </c>
      <c r="H322"/>
      <c r="I322" s="1" t="s">
        <v>1057</v>
      </c>
      <c r="J322"/>
      <c r="K322" s="6" t="s">
        <v>316</v>
      </c>
    </row>
    <row r="323" spans="1:11" x14ac:dyDescent="0.2">
      <c r="A323" s="5" t="s">
        <v>462</v>
      </c>
      <c r="B323"/>
      <c r="C323" s="231" t="s">
        <v>786</v>
      </c>
      <c r="D323"/>
      <c r="E323" s="6" t="s">
        <v>398</v>
      </c>
      <c r="F323" s="225"/>
      <c r="G323" s="8">
        <v>2480</v>
      </c>
      <c r="H323"/>
      <c r="I323" s="1" t="s">
        <v>285</v>
      </c>
      <c r="J323"/>
      <c r="K323" s="6" t="s">
        <v>28</v>
      </c>
    </row>
    <row r="324" spans="1:11" x14ac:dyDescent="0.2">
      <c r="A324" s="5" t="s">
        <v>462</v>
      </c>
      <c r="B324"/>
      <c r="C324" s="231" t="s">
        <v>787</v>
      </c>
      <c r="D324"/>
      <c r="E324" s="6" t="s">
        <v>1038</v>
      </c>
      <c r="F324" s="225"/>
      <c r="G324" s="8">
        <v>518</v>
      </c>
      <c r="H324"/>
      <c r="I324" s="1" t="s">
        <v>280</v>
      </c>
      <c r="J324"/>
      <c r="K324" s="6" t="s">
        <v>28</v>
      </c>
    </row>
    <row r="325" spans="1:11" x14ac:dyDescent="0.2">
      <c r="A325" s="5" t="s">
        <v>462</v>
      </c>
      <c r="B325"/>
      <c r="C325" s="231" t="s">
        <v>788</v>
      </c>
      <c r="D325"/>
      <c r="E325" s="6" t="s">
        <v>1042</v>
      </c>
      <c r="F325" s="225"/>
      <c r="G325" s="8">
        <v>301.14</v>
      </c>
      <c r="H325"/>
      <c r="I325" s="1" t="s">
        <v>277</v>
      </c>
      <c r="J325"/>
      <c r="K325" s="6" t="s">
        <v>29</v>
      </c>
    </row>
    <row r="326" spans="1:11" x14ac:dyDescent="0.2">
      <c r="A326" s="5" t="s">
        <v>467</v>
      </c>
      <c r="B326"/>
      <c r="C326" s="231" t="s">
        <v>789</v>
      </c>
      <c r="D326"/>
      <c r="E326" s="6" t="s">
        <v>251</v>
      </c>
      <c r="F326" s="225"/>
      <c r="G326" s="8">
        <v>1214.31</v>
      </c>
      <c r="H326"/>
      <c r="I326" s="1" t="s">
        <v>309</v>
      </c>
      <c r="J326"/>
      <c r="K326" s="6" t="s">
        <v>338</v>
      </c>
    </row>
    <row r="327" spans="1:11" x14ac:dyDescent="0.2">
      <c r="A327" s="5" t="s">
        <v>462</v>
      </c>
      <c r="B327"/>
      <c r="C327" s="231" t="s">
        <v>790</v>
      </c>
      <c r="D327"/>
      <c r="E327" s="6" t="s">
        <v>265</v>
      </c>
      <c r="F327" s="225"/>
      <c r="G327" s="8">
        <v>1050</v>
      </c>
      <c r="H327"/>
      <c r="I327" s="1" t="s">
        <v>359</v>
      </c>
      <c r="J327"/>
      <c r="K327" s="6" t="s">
        <v>28</v>
      </c>
    </row>
    <row r="328" spans="1:11" x14ac:dyDescent="0.2">
      <c r="A328" s="5" t="s">
        <v>462</v>
      </c>
      <c r="B328"/>
      <c r="C328" s="231" t="s">
        <v>791</v>
      </c>
      <c r="D328"/>
      <c r="E328" s="6" t="s">
        <v>378</v>
      </c>
      <c r="F328" s="225"/>
      <c r="G328" s="8">
        <v>1503.63</v>
      </c>
      <c r="H328"/>
      <c r="I328" s="1" t="s">
        <v>354</v>
      </c>
      <c r="J328"/>
      <c r="K328" s="6" t="s">
        <v>318</v>
      </c>
    </row>
    <row r="329" spans="1:11" x14ac:dyDescent="0.2">
      <c r="A329" s="5" t="s">
        <v>467</v>
      </c>
      <c r="B329"/>
      <c r="C329" s="231" t="s">
        <v>792</v>
      </c>
      <c r="D329"/>
      <c r="E329" s="6" t="s">
        <v>369</v>
      </c>
      <c r="F329" s="225"/>
      <c r="G329" s="8">
        <v>2201.4499999999998</v>
      </c>
      <c r="H329"/>
      <c r="I329" s="1" t="s">
        <v>288</v>
      </c>
      <c r="J329"/>
      <c r="K329" s="6" t="s">
        <v>28</v>
      </c>
    </row>
    <row r="330" spans="1:11" x14ac:dyDescent="0.2">
      <c r="A330" s="5" t="s">
        <v>462</v>
      </c>
      <c r="B330"/>
      <c r="C330" s="231" t="s">
        <v>793</v>
      </c>
      <c r="D330"/>
      <c r="E330" s="6" t="s">
        <v>369</v>
      </c>
      <c r="F330" s="225"/>
      <c r="G330" s="8">
        <v>771.75</v>
      </c>
      <c r="H330"/>
      <c r="I330" s="1" t="s">
        <v>288</v>
      </c>
      <c r="J330"/>
      <c r="K330" s="6" t="s">
        <v>28</v>
      </c>
    </row>
    <row r="331" spans="1:11" x14ac:dyDescent="0.2">
      <c r="A331" s="5" t="s">
        <v>467</v>
      </c>
      <c r="B331"/>
      <c r="C331" s="231" t="s">
        <v>794</v>
      </c>
      <c r="D331"/>
      <c r="E331" s="6" t="s">
        <v>369</v>
      </c>
      <c r="F331" s="225"/>
      <c r="G331" s="8">
        <v>1627.42</v>
      </c>
      <c r="H331"/>
      <c r="I331" s="1" t="s">
        <v>290</v>
      </c>
      <c r="J331"/>
      <c r="K331" s="6" t="s">
        <v>28</v>
      </c>
    </row>
    <row r="332" spans="1:11" x14ac:dyDescent="0.2">
      <c r="A332" s="5" t="s">
        <v>467</v>
      </c>
      <c r="B332"/>
      <c r="C332" s="231" t="s">
        <v>795</v>
      </c>
      <c r="D332"/>
      <c r="E332" s="6" t="s">
        <v>398</v>
      </c>
      <c r="F332" s="225"/>
      <c r="G332" s="8">
        <v>3500</v>
      </c>
      <c r="H332"/>
      <c r="I332" s="1" t="s">
        <v>296</v>
      </c>
      <c r="J332"/>
      <c r="K332" s="6" t="s">
        <v>28</v>
      </c>
    </row>
    <row r="333" spans="1:11" x14ac:dyDescent="0.2">
      <c r="A333" s="5" t="s">
        <v>462</v>
      </c>
      <c r="B333"/>
      <c r="C333" s="231" t="s">
        <v>796</v>
      </c>
      <c r="D333"/>
      <c r="E333" s="6" t="s">
        <v>249</v>
      </c>
      <c r="F333" s="225"/>
      <c r="G333" s="8">
        <v>1295</v>
      </c>
      <c r="H333"/>
      <c r="I333" s="1" t="s">
        <v>358</v>
      </c>
      <c r="J333"/>
      <c r="K333" s="6" t="s">
        <v>1092</v>
      </c>
    </row>
    <row r="334" spans="1:11" x14ac:dyDescent="0.2">
      <c r="A334" s="5" t="s">
        <v>467</v>
      </c>
      <c r="B334"/>
      <c r="C334" s="231" t="s">
        <v>797</v>
      </c>
      <c r="D334"/>
      <c r="E334" s="6" t="s">
        <v>431</v>
      </c>
      <c r="F334" s="225"/>
      <c r="G334" s="8">
        <v>615</v>
      </c>
      <c r="H334"/>
      <c r="I334" s="1" t="s">
        <v>358</v>
      </c>
      <c r="J334"/>
      <c r="K334" s="6" t="s">
        <v>1092</v>
      </c>
    </row>
    <row r="335" spans="1:11" x14ac:dyDescent="0.2">
      <c r="A335" s="5" t="s">
        <v>462</v>
      </c>
      <c r="B335"/>
      <c r="C335" s="231" t="s">
        <v>798</v>
      </c>
      <c r="D335"/>
      <c r="E335" s="6" t="s">
        <v>1112</v>
      </c>
      <c r="F335" s="225"/>
      <c r="G335" s="8">
        <v>518</v>
      </c>
      <c r="H335"/>
      <c r="I335" s="1" t="s">
        <v>280</v>
      </c>
      <c r="J335"/>
      <c r="K335" s="6" t="s">
        <v>28</v>
      </c>
    </row>
    <row r="336" spans="1:11" x14ac:dyDescent="0.2">
      <c r="A336" s="5" t="s">
        <v>467</v>
      </c>
      <c r="B336"/>
      <c r="C336" s="231" t="s">
        <v>799</v>
      </c>
      <c r="D336"/>
      <c r="E336" s="6" t="s">
        <v>253</v>
      </c>
      <c r="F336" s="225"/>
      <c r="G336" s="8">
        <v>465.6</v>
      </c>
      <c r="H336"/>
      <c r="I336" s="1" t="s">
        <v>291</v>
      </c>
      <c r="J336"/>
      <c r="K336" s="6" t="s">
        <v>331</v>
      </c>
    </row>
    <row r="337" spans="1:11" x14ac:dyDescent="0.2">
      <c r="A337" s="5" t="s">
        <v>468</v>
      </c>
      <c r="B337"/>
      <c r="C337" s="231" t="s">
        <v>800</v>
      </c>
      <c r="D337"/>
      <c r="E337" s="6" t="s">
        <v>355</v>
      </c>
      <c r="F337" s="225"/>
      <c r="G337" s="8">
        <v>296.19</v>
      </c>
      <c r="H337"/>
      <c r="I337" s="1" t="s">
        <v>1066</v>
      </c>
      <c r="J337"/>
      <c r="K337" s="6" t="s">
        <v>335</v>
      </c>
    </row>
    <row r="338" spans="1:11" x14ac:dyDescent="0.2">
      <c r="A338" s="5" t="s">
        <v>468</v>
      </c>
      <c r="B338"/>
      <c r="C338" s="231" t="s">
        <v>801</v>
      </c>
      <c r="D338"/>
      <c r="E338" s="6" t="s">
        <v>1118</v>
      </c>
      <c r="F338" s="225"/>
      <c r="G338" s="8">
        <v>2355</v>
      </c>
      <c r="H338"/>
      <c r="I338" s="1" t="s">
        <v>296</v>
      </c>
      <c r="J338"/>
      <c r="K338" s="6" t="s">
        <v>316</v>
      </c>
    </row>
    <row r="339" spans="1:11" x14ac:dyDescent="0.2">
      <c r="A339" s="5" t="s">
        <v>465</v>
      </c>
      <c r="B339"/>
      <c r="C339" s="231" t="s">
        <v>802</v>
      </c>
      <c r="D339"/>
      <c r="E339" s="6" t="s">
        <v>18</v>
      </c>
      <c r="F339" s="225"/>
      <c r="G339" s="8">
        <v>406.9</v>
      </c>
      <c r="H339"/>
      <c r="I339" s="1" t="s">
        <v>277</v>
      </c>
      <c r="J339"/>
      <c r="K339" s="6" t="s">
        <v>29</v>
      </c>
    </row>
    <row r="340" spans="1:11" x14ac:dyDescent="0.2">
      <c r="A340" s="5" t="s">
        <v>467</v>
      </c>
      <c r="B340"/>
      <c r="C340" s="231" t="s">
        <v>803</v>
      </c>
      <c r="D340"/>
      <c r="E340" s="6" t="s">
        <v>258</v>
      </c>
      <c r="F340" s="225"/>
      <c r="G340" s="8">
        <v>1181.25</v>
      </c>
      <c r="H340"/>
      <c r="I340" s="1" t="s">
        <v>279</v>
      </c>
      <c r="J340"/>
      <c r="K340" s="6" t="s">
        <v>28</v>
      </c>
    </row>
    <row r="341" spans="1:11" x14ac:dyDescent="0.2">
      <c r="A341" s="5" t="s">
        <v>465</v>
      </c>
      <c r="B341"/>
      <c r="C341" s="231" t="s">
        <v>804</v>
      </c>
      <c r="D341"/>
      <c r="E341" s="6" t="s">
        <v>249</v>
      </c>
      <c r="F341" s="225"/>
      <c r="G341" s="8">
        <v>496.75</v>
      </c>
      <c r="H341"/>
      <c r="I341" s="1" t="s">
        <v>277</v>
      </c>
      <c r="J341"/>
      <c r="K341" s="6" t="s">
        <v>340</v>
      </c>
    </row>
    <row r="342" spans="1:11" x14ac:dyDescent="0.2">
      <c r="A342" s="5" t="s">
        <v>468</v>
      </c>
      <c r="B342"/>
      <c r="C342" s="231" t="s">
        <v>805</v>
      </c>
      <c r="D342"/>
      <c r="E342" s="6" t="s">
        <v>1043</v>
      </c>
      <c r="F342" s="225"/>
      <c r="G342" s="8">
        <v>5252.55</v>
      </c>
      <c r="H342"/>
      <c r="I342" s="1" t="s">
        <v>358</v>
      </c>
      <c r="J342"/>
      <c r="K342" s="6" t="s">
        <v>1092</v>
      </c>
    </row>
    <row r="343" spans="1:11" x14ac:dyDescent="0.2">
      <c r="A343" s="5" t="s">
        <v>465</v>
      </c>
      <c r="B343"/>
      <c r="C343" s="231" t="s">
        <v>806</v>
      </c>
      <c r="D343"/>
      <c r="E343" s="6" t="s">
        <v>255</v>
      </c>
      <c r="F343" s="225"/>
      <c r="G343" s="8">
        <v>492.04</v>
      </c>
      <c r="H343"/>
      <c r="I343" s="1" t="s">
        <v>304</v>
      </c>
      <c r="J343"/>
      <c r="K343" s="6" t="s">
        <v>319</v>
      </c>
    </row>
    <row r="344" spans="1:11" x14ac:dyDescent="0.2">
      <c r="A344" s="5" t="s">
        <v>467</v>
      </c>
      <c r="B344"/>
      <c r="C344" s="231" t="s">
        <v>807</v>
      </c>
      <c r="D344"/>
      <c r="E344" s="6" t="s">
        <v>364</v>
      </c>
      <c r="F344" s="225"/>
      <c r="G344" s="8">
        <v>347.48</v>
      </c>
      <c r="H344"/>
      <c r="I344" s="1" t="s">
        <v>299</v>
      </c>
      <c r="J344"/>
      <c r="K344" s="6" t="s">
        <v>1093</v>
      </c>
    </row>
    <row r="345" spans="1:11" x14ac:dyDescent="0.2">
      <c r="A345" s="5" t="s">
        <v>467</v>
      </c>
      <c r="B345"/>
      <c r="C345" s="231" t="s">
        <v>808</v>
      </c>
      <c r="D345"/>
      <c r="E345" s="6" t="s">
        <v>364</v>
      </c>
      <c r="F345" s="225"/>
      <c r="G345" s="8">
        <v>4671.33</v>
      </c>
      <c r="H345"/>
      <c r="I345" s="1" t="s">
        <v>280</v>
      </c>
      <c r="J345"/>
      <c r="K345" s="6" t="s">
        <v>28</v>
      </c>
    </row>
    <row r="346" spans="1:11" x14ac:dyDescent="0.2">
      <c r="A346" s="5" t="s">
        <v>465</v>
      </c>
      <c r="B346"/>
      <c r="C346" s="231" t="s">
        <v>809</v>
      </c>
      <c r="D346"/>
      <c r="E346" s="6" t="s">
        <v>346</v>
      </c>
      <c r="F346" s="225"/>
      <c r="G346" s="8">
        <v>2195</v>
      </c>
      <c r="H346"/>
      <c r="I346" s="1" t="s">
        <v>381</v>
      </c>
      <c r="J346"/>
      <c r="K346" s="6" t="s">
        <v>325</v>
      </c>
    </row>
    <row r="347" spans="1:11" x14ac:dyDescent="0.2">
      <c r="A347" s="5" t="s">
        <v>465</v>
      </c>
      <c r="B347"/>
      <c r="C347" s="231" t="s">
        <v>810</v>
      </c>
      <c r="D347"/>
      <c r="E347" s="6" t="s">
        <v>449</v>
      </c>
      <c r="F347" s="225"/>
      <c r="G347" s="8">
        <v>560</v>
      </c>
      <c r="H347"/>
      <c r="I347" s="1" t="s">
        <v>434</v>
      </c>
      <c r="J347"/>
      <c r="K347" s="6" t="s">
        <v>328</v>
      </c>
    </row>
    <row r="348" spans="1:11" x14ac:dyDescent="0.2">
      <c r="A348" s="5" t="s">
        <v>467</v>
      </c>
      <c r="B348"/>
      <c r="C348" s="231" t="s">
        <v>811</v>
      </c>
      <c r="D348"/>
      <c r="E348" s="6" t="s">
        <v>1119</v>
      </c>
      <c r="F348" s="225"/>
      <c r="G348" s="8">
        <v>1115</v>
      </c>
      <c r="H348"/>
      <c r="I348" s="1" t="s">
        <v>360</v>
      </c>
      <c r="J348"/>
      <c r="K348" s="6" t="s">
        <v>387</v>
      </c>
    </row>
    <row r="349" spans="1:11" x14ac:dyDescent="0.2">
      <c r="A349" s="5" t="s">
        <v>470</v>
      </c>
      <c r="B349"/>
      <c r="C349" s="231" t="s">
        <v>812</v>
      </c>
      <c r="D349"/>
      <c r="E349" s="6" t="s">
        <v>1021</v>
      </c>
      <c r="F349" s="225"/>
      <c r="G349" s="8">
        <v>348.34</v>
      </c>
      <c r="H349"/>
      <c r="I349" s="1" t="s">
        <v>434</v>
      </c>
      <c r="J349"/>
      <c r="K349" s="6" t="s">
        <v>328</v>
      </c>
    </row>
    <row r="350" spans="1:11" x14ac:dyDescent="0.2">
      <c r="A350" s="5" t="s">
        <v>467</v>
      </c>
      <c r="B350"/>
      <c r="C350" s="231" t="s">
        <v>813</v>
      </c>
      <c r="D350"/>
      <c r="E350" s="6" t="s">
        <v>377</v>
      </c>
      <c r="F350" s="225"/>
      <c r="G350" s="8">
        <v>459.17</v>
      </c>
      <c r="H350"/>
      <c r="I350" s="1" t="s">
        <v>280</v>
      </c>
      <c r="J350"/>
      <c r="K350" s="6" t="s">
        <v>28</v>
      </c>
    </row>
    <row r="351" spans="1:11" x14ac:dyDescent="0.2">
      <c r="A351" s="5" t="s">
        <v>467</v>
      </c>
      <c r="B351"/>
      <c r="C351" s="231" t="s">
        <v>814</v>
      </c>
      <c r="D351"/>
      <c r="E351" s="6" t="s">
        <v>454</v>
      </c>
      <c r="F351" s="225"/>
      <c r="G351" s="8">
        <v>1176</v>
      </c>
      <c r="H351"/>
      <c r="I351" s="1" t="s">
        <v>292</v>
      </c>
      <c r="J351"/>
      <c r="K351" s="6" t="s">
        <v>328</v>
      </c>
    </row>
    <row r="352" spans="1:11" x14ac:dyDescent="0.2">
      <c r="A352" s="5" t="s">
        <v>467</v>
      </c>
      <c r="B352"/>
      <c r="C352" s="231" t="s">
        <v>815</v>
      </c>
      <c r="D352"/>
      <c r="E352" s="6" t="s">
        <v>454</v>
      </c>
      <c r="F352" s="225"/>
      <c r="G352" s="8">
        <v>1176</v>
      </c>
      <c r="H352"/>
      <c r="I352" s="1" t="s">
        <v>292</v>
      </c>
      <c r="J352"/>
      <c r="K352" s="6" t="s">
        <v>328</v>
      </c>
    </row>
    <row r="353" spans="1:11" x14ac:dyDescent="0.2">
      <c r="A353" s="5" t="s">
        <v>467</v>
      </c>
      <c r="B353"/>
      <c r="C353" s="231" t="s">
        <v>816</v>
      </c>
      <c r="D353"/>
      <c r="E353" s="6" t="s">
        <v>454</v>
      </c>
      <c r="F353" s="225"/>
      <c r="G353" s="8">
        <v>420</v>
      </c>
      <c r="H353"/>
      <c r="I353" s="1" t="s">
        <v>292</v>
      </c>
      <c r="J353"/>
      <c r="K353" s="6" t="s">
        <v>328</v>
      </c>
    </row>
    <row r="354" spans="1:11" x14ac:dyDescent="0.2">
      <c r="A354" s="5" t="s">
        <v>465</v>
      </c>
      <c r="B354"/>
      <c r="C354" s="231" t="s">
        <v>817</v>
      </c>
      <c r="D354"/>
      <c r="E354" s="6" t="s">
        <v>431</v>
      </c>
      <c r="F354" s="225"/>
      <c r="G354" s="8">
        <v>910.4</v>
      </c>
      <c r="H354"/>
      <c r="I354" s="1" t="s">
        <v>277</v>
      </c>
      <c r="J354"/>
      <c r="K354" s="6" t="s">
        <v>319</v>
      </c>
    </row>
    <row r="355" spans="1:11" x14ac:dyDescent="0.2">
      <c r="A355" s="5" t="s">
        <v>465</v>
      </c>
      <c r="B355"/>
      <c r="C355" s="231" t="s">
        <v>818</v>
      </c>
      <c r="D355"/>
      <c r="E355" s="6" t="s">
        <v>270</v>
      </c>
      <c r="F355" s="225"/>
      <c r="G355" s="8">
        <v>266.69</v>
      </c>
      <c r="H355"/>
      <c r="I355" s="1" t="s">
        <v>277</v>
      </c>
      <c r="J355"/>
      <c r="K355" s="6" t="s">
        <v>29</v>
      </c>
    </row>
    <row r="356" spans="1:11" x14ac:dyDescent="0.2">
      <c r="A356" s="5" t="s">
        <v>467</v>
      </c>
      <c r="B356"/>
      <c r="C356" s="231" t="s">
        <v>819</v>
      </c>
      <c r="D356"/>
      <c r="E356" s="6" t="s">
        <v>265</v>
      </c>
      <c r="F356" s="225"/>
      <c r="G356" s="8">
        <v>1050</v>
      </c>
      <c r="H356"/>
      <c r="I356" s="1" t="s">
        <v>359</v>
      </c>
      <c r="J356"/>
      <c r="K356" s="6" t="s">
        <v>28</v>
      </c>
    </row>
    <row r="357" spans="1:11" x14ac:dyDescent="0.2">
      <c r="A357" s="5" t="s">
        <v>467</v>
      </c>
      <c r="B357"/>
      <c r="C357" s="231" t="s">
        <v>820</v>
      </c>
      <c r="D357"/>
      <c r="E357" s="6" t="s">
        <v>1120</v>
      </c>
      <c r="F357" s="225"/>
      <c r="G357" s="8">
        <v>293.89</v>
      </c>
      <c r="H357"/>
      <c r="I357" s="1" t="s">
        <v>438</v>
      </c>
      <c r="J357"/>
      <c r="K357" s="6" t="s">
        <v>319</v>
      </c>
    </row>
    <row r="358" spans="1:11" x14ac:dyDescent="0.2">
      <c r="A358" s="5" t="s">
        <v>465</v>
      </c>
      <c r="B358"/>
      <c r="C358" s="231" t="s">
        <v>821</v>
      </c>
      <c r="D358"/>
      <c r="E358" s="6" t="s">
        <v>1120</v>
      </c>
      <c r="F358" s="225"/>
      <c r="G358" s="8">
        <v>332.32</v>
      </c>
      <c r="H358"/>
      <c r="I358" s="1" t="s">
        <v>304</v>
      </c>
      <c r="J358"/>
      <c r="K358" s="6" t="s">
        <v>319</v>
      </c>
    </row>
    <row r="359" spans="1:11" x14ac:dyDescent="0.2">
      <c r="A359" s="5" t="s">
        <v>468</v>
      </c>
      <c r="B359"/>
      <c r="C359" s="231" t="s">
        <v>822</v>
      </c>
      <c r="D359"/>
      <c r="E359" s="6" t="s">
        <v>379</v>
      </c>
      <c r="F359" s="225"/>
      <c r="G359" s="8">
        <v>1080.04</v>
      </c>
      <c r="H359"/>
      <c r="I359" s="1" t="s">
        <v>434</v>
      </c>
      <c r="J359"/>
      <c r="K359" s="6" t="s">
        <v>28</v>
      </c>
    </row>
    <row r="360" spans="1:11" x14ac:dyDescent="0.2">
      <c r="A360" s="5" t="s">
        <v>471</v>
      </c>
      <c r="B360"/>
      <c r="C360" s="231" t="s">
        <v>823</v>
      </c>
      <c r="D360"/>
      <c r="E360" s="6" t="s">
        <v>355</v>
      </c>
      <c r="F360" s="225"/>
      <c r="G360" s="8">
        <v>253.64</v>
      </c>
      <c r="H360"/>
      <c r="I360" s="1" t="s">
        <v>372</v>
      </c>
      <c r="J360"/>
      <c r="K360" s="6" t="s">
        <v>335</v>
      </c>
    </row>
    <row r="361" spans="1:11" x14ac:dyDescent="0.2">
      <c r="A361" s="5" t="s">
        <v>472</v>
      </c>
      <c r="B361"/>
      <c r="C361" s="231" t="s">
        <v>824</v>
      </c>
      <c r="D361"/>
      <c r="E361" s="6" t="s">
        <v>1121</v>
      </c>
      <c r="F361" s="225"/>
      <c r="G361" s="8">
        <v>429.4</v>
      </c>
      <c r="H361"/>
      <c r="I361" s="1" t="s">
        <v>286</v>
      </c>
      <c r="J361"/>
      <c r="K361" s="6" t="s">
        <v>386</v>
      </c>
    </row>
    <row r="362" spans="1:11" x14ac:dyDescent="0.2">
      <c r="A362" s="5" t="s">
        <v>465</v>
      </c>
      <c r="B362"/>
      <c r="C362" s="231" t="s">
        <v>825</v>
      </c>
      <c r="D362"/>
      <c r="E362" s="6" t="s">
        <v>402</v>
      </c>
      <c r="F362" s="225"/>
      <c r="G362" s="8">
        <v>90380.78</v>
      </c>
      <c r="H362"/>
      <c r="I362" s="1" t="s">
        <v>347</v>
      </c>
      <c r="J362"/>
      <c r="K362" s="6" t="s">
        <v>29</v>
      </c>
    </row>
    <row r="363" spans="1:11" x14ac:dyDescent="0.2">
      <c r="A363" s="5" t="s">
        <v>468</v>
      </c>
      <c r="B363"/>
      <c r="C363" s="231" t="s">
        <v>826</v>
      </c>
      <c r="D363"/>
      <c r="E363" s="6" t="s">
        <v>1027</v>
      </c>
      <c r="F363" s="225"/>
      <c r="G363" s="8">
        <v>1215</v>
      </c>
      <c r="H363"/>
      <c r="I363" s="1" t="s">
        <v>420</v>
      </c>
      <c r="J363"/>
      <c r="K363" s="6" t="s">
        <v>1094</v>
      </c>
    </row>
    <row r="364" spans="1:11" x14ac:dyDescent="0.2">
      <c r="A364" s="5" t="s">
        <v>468</v>
      </c>
      <c r="B364"/>
      <c r="C364" s="231" t="s">
        <v>827</v>
      </c>
      <c r="D364"/>
      <c r="E364" s="6" t="s">
        <v>431</v>
      </c>
      <c r="F364" s="225"/>
      <c r="G364" s="8">
        <v>497</v>
      </c>
      <c r="H364"/>
      <c r="I364" s="1" t="s">
        <v>382</v>
      </c>
      <c r="J364"/>
      <c r="K364" s="6" t="s">
        <v>29</v>
      </c>
    </row>
    <row r="365" spans="1:11" x14ac:dyDescent="0.2">
      <c r="A365" s="5" t="s">
        <v>465</v>
      </c>
      <c r="B365"/>
      <c r="C365" s="231" t="s">
        <v>828</v>
      </c>
      <c r="D365"/>
      <c r="E365" s="6" t="s">
        <v>1038</v>
      </c>
      <c r="F365" s="225"/>
      <c r="G365" s="8">
        <v>518</v>
      </c>
      <c r="H365"/>
      <c r="I365" s="1" t="s">
        <v>280</v>
      </c>
      <c r="J365"/>
      <c r="K365" s="6" t="s">
        <v>28</v>
      </c>
    </row>
    <row r="366" spans="1:11" x14ac:dyDescent="0.2">
      <c r="A366" s="5" t="s">
        <v>468</v>
      </c>
      <c r="B366"/>
      <c r="C366" s="231" t="s">
        <v>829</v>
      </c>
      <c r="D366"/>
      <c r="E366" s="6" t="s">
        <v>369</v>
      </c>
      <c r="F366" s="225"/>
      <c r="G366" s="8">
        <v>771.75</v>
      </c>
      <c r="H366"/>
      <c r="I366" s="1" t="s">
        <v>288</v>
      </c>
      <c r="J366"/>
      <c r="K366" s="6" t="s">
        <v>28</v>
      </c>
    </row>
    <row r="367" spans="1:11" x14ac:dyDescent="0.2">
      <c r="A367" s="5" t="s">
        <v>468</v>
      </c>
      <c r="B367"/>
      <c r="C367" s="231" t="s">
        <v>830</v>
      </c>
      <c r="D367"/>
      <c r="E367" s="6" t="s">
        <v>369</v>
      </c>
      <c r="F367" s="225"/>
      <c r="G367" s="8">
        <v>1595.25</v>
      </c>
      <c r="H367"/>
      <c r="I367" s="1" t="s">
        <v>288</v>
      </c>
      <c r="J367"/>
      <c r="K367" s="6" t="s">
        <v>28</v>
      </c>
    </row>
    <row r="368" spans="1:11" x14ac:dyDescent="0.2">
      <c r="A368" s="5" t="s">
        <v>468</v>
      </c>
      <c r="B368"/>
      <c r="C368" s="231" t="s">
        <v>831</v>
      </c>
      <c r="D368"/>
      <c r="E368" s="6" t="s">
        <v>369</v>
      </c>
      <c r="F368" s="225"/>
      <c r="G368" s="8">
        <v>1598.18</v>
      </c>
      <c r="H368"/>
      <c r="I368" s="1" t="s">
        <v>290</v>
      </c>
      <c r="J368"/>
      <c r="K368" s="6" t="s">
        <v>28</v>
      </c>
    </row>
    <row r="369" spans="1:11" x14ac:dyDescent="0.2">
      <c r="A369" s="5" t="s">
        <v>468</v>
      </c>
      <c r="B369"/>
      <c r="C369" s="231" t="s">
        <v>832</v>
      </c>
      <c r="D369"/>
      <c r="E369" s="6" t="s">
        <v>363</v>
      </c>
      <c r="F369" s="225"/>
      <c r="G369" s="8">
        <v>307.89</v>
      </c>
      <c r="H369"/>
      <c r="I369" s="1" t="s">
        <v>279</v>
      </c>
      <c r="J369"/>
      <c r="K369" s="6" t="s">
        <v>348</v>
      </c>
    </row>
    <row r="370" spans="1:11" x14ac:dyDescent="0.2">
      <c r="A370" s="5" t="s">
        <v>468</v>
      </c>
      <c r="B370"/>
      <c r="C370" s="231" t="s">
        <v>833</v>
      </c>
      <c r="D370"/>
      <c r="E370" s="6" t="s">
        <v>246</v>
      </c>
      <c r="F370" s="225"/>
      <c r="G370" s="8">
        <v>23296.42</v>
      </c>
      <c r="H370"/>
      <c r="I370" s="1" t="s">
        <v>291</v>
      </c>
      <c r="J370"/>
      <c r="K370" s="6" t="s">
        <v>342</v>
      </c>
    </row>
    <row r="371" spans="1:11" x14ac:dyDescent="0.2">
      <c r="A371" s="5" t="s">
        <v>470</v>
      </c>
      <c r="B371"/>
      <c r="C371" s="231" t="s">
        <v>834</v>
      </c>
      <c r="D371"/>
      <c r="E371" s="6" t="s">
        <v>355</v>
      </c>
      <c r="F371" s="225"/>
      <c r="G371" s="8">
        <v>872.66</v>
      </c>
      <c r="H371"/>
      <c r="I371" s="1" t="s">
        <v>439</v>
      </c>
      <c r="J371"/>
      <c r="K371" s="6" t="s">
        <v>335</v>
      </c>
    </row>
    <row r="372" spans="1:11" x14ac:dyDescent="0.2">
      <c r="A372" s="5" t="s">
        <v>472</v>
      </c>
      <c r="B372"/>
      <c r="C372" s="231" t="s">
        <v>835</v>
      </c>
      <c r="D372"/>
      <c r="E372" s="6" t="s">
        <v>1044</v>
      </c>
      <c r="F372" s="225"/>
      <c r="G372" s="8">
        <v>5075.68</v>
      </c>
      <c r="H372"/>
      <c r="I372" s="1" t="s">
        <v>441</v>
      </c>
      <c r="J372"/>
      <c r="K372" s="6" t="s">
        <v>1095</v>
      </c>
    </row>
    <row r="373" spans="1:11" x14ac:dyDescent="0.2">
      <c r="A373" s="5" t="s">
        <v>465</v>
      </c>
      <c r="B373"/>
      <c r="C373" s="231" t="s">
        <v>836</v>
      </c>
      <c r="D373"/>
      <c r="E373" s="6" t="s">
        <v>403</v>
      </c>
      <c r="F373" s="225"/>
      <c r="G373" s="8">
        <v>1500</v>
      </c>
      <c r="H373"/>
      <c r="I373" s="1" t="s">
        <v>276</v>
      </c>
      <c r="J373"/>
      <c r="K373" s="6" t="s">
        <v>343</v>
      </c>
    </row>
    <row r="374" spans="1:11" x14ac:dyDescent="0.2">
      <c r="A374" s="5" t="s">
        <v>465</v>
      </c>
      <c r="B374"/>
      <c r="C374" s="231" t="s">
        <v>837</v>
      </c>
      <c r="D374"/>
      <c r="E374" s="6" t="s">
        <v>258</v>
      </c>
      <c r="F374" s="225"/>
      <c r="G374" s="8">
        <v>1181.25</v>
      </c>
      <c r="H374"/>
      <c r="I374" s="1" t="s">
        <v>279</v>
      </c>
      <c r="J374"/>
      <c r="K374" s="6" t="s">
        <v>28</v>
      </c>
    </row>
    <row r="375" spans="1:11" x14ac:dyDescent="0.2">
      <c r="A375" s="5" t="s">
        <v>465</v>
      </c>
      <c r="B375"/>
      <c r="C375" s="231" t="s">
        <v>838</v>
      </c>
      <c r="D375"/>
      <c r="E375" s="6" t="s">
        <v>1112</v>
      </c>
      <c r="F375" s="225"/>
      <c r="G375" s="8">
        <v>518</v>
      </c>
      <c r="H375"/>
      <c r="I375" s="1" t="s">
        <v>280</v>
      </c>
      <c r="J375"/>
      <c r="K375" s="6" t="s">
        <v>28</v>
      </c>
    </row>
    <row r="376" spans="1:11" x14ac:dyDescent="0.2">
      <c r="A376" s="5" t="s">
        <v>465</v>
      </c>
      <c r="B376"/>
      <c r="C376" s="231" t="s">
        <v>839</v>
      </c>
      <c r="D376"/>
      <c r="E376" s="6" t="s">
        <v>376</v>
      </c>
      <c r="F376" s="225"/>
      <c r="G376" s="8">
        <v>1103.67</v>
      </c>
      <c r="H376"/>
      <c r="I376" s="1" t="s">
        <v>285</v>
      </c>
      <c r="J376"/>
      <c r="K376" s="6" t="s">
        <v>316</v>
      </c>
    </row>
    <row r="377" spans="1:11" x14ac:dyDescent="0.2">
      <c r="A377" s="5" t="s">
        <v>465</v>
      </c>
      <c r="B377"/>
      <c r="C377" s="231" t="s">
        <v>840</v>
      </c>
      <c r="D377"/>
      <c r="E377" s="6" t="s">
        <v>397</v>
      </c>
      <c r="F377" s="225"/>
      <c r="G377" s="8">
        <v>783.75</v>
      </c>
      <c r="H377"/>
      <c r="I377" s="1" t="s">
        <v>275</v>
      </c>
      <c r="J377"/>
      <c r="K377" s="6" t="s">
        <v>28</v>
      </c>
    </row>
    <row r="378" spans="1:11" x14ac:dyDescent="0.2">
      <c r="A378" s="5" t="s">
        <v>468</v>
      </c>
      <c r="B378"/>
      <c r="C378" s="231" t="s">
        <v>841</v>
      </c>
      <c r="D378"/>
      <c r="E378" s="6" t="s">
        <v>249</v>
      </c>
      <c r="F378" s="225"/>
      <c r="G378" s="8">
        <v>1970</v>
      </c>
      <c r="H378"/>
      <c r="I378" s="1" t="s">
        <v>1060</v>
      </c>
      <c r="J378"/>
      <c r="K378" s="6" t="s">
        <v>326</v>
      </c>
    </row>
    <row r="379" spans="1:11" x14ac:dyDescent="0.2">
      <c r="A379" s="5" t="s">
        <v>468</v>
      </c>
      <c r="B379"/>
      <c r="C379" s="231" t="s">
        <v>842</v>
      </c>
      <c r="D379"/>
      <c r="E379" s="6" t="s">
        <v>249</v>
      </c>
      <c r="F379" s="225"/>
      <c r="G379" s="8">
        <v>1525</v>
      </c>
      <c r="H379"/>
      <c r="I379" s="1" t="s">
        <v>290</v>
      </c>
      <c r="J379"/>
      <c r="K379" s="6" t="s">
        <v>326</v>
      </c>
    </row>
    <row r="380" spans="1:11" x14ac:dyDescent="0.2">
      <c r="A380" s="5" t="s">
        <v>468</v>
      </c>
      <c r="B380"/>
      <c r="C380" s="231" t="s">
        <v>843</v>
      </c>
      <c r="D380"/>
      <c r="E380" s="6" t="s">
        <v>249</v>
      </c>
      <c r="F380" s="225"/>
      <c r="G380" s="8">
        <v>835</v>
      </c>
      <c r="H380"/>
      <c r="I380" s="1" t="s">
        <v>290</v>
      </c>
      <c r="J380"/>
      <c r="K380" s="6" t="s">
        <v>326</v>
      </c>
    </row>
    <row r="381" spans="1:11" x14ac:dyDescent="0.2">
      <c r="A381" s="5" t="s">
        <v>472</v>
      </c>
      <c r="B381"/>
      <c r="C381" s="231" t="s">
        <v>844</v>
      </c>
      <c r="D381"/>
      <c r="E381" s="6" t="s">
        <v>249</v>
      </c>
      <c r="F381" s="225"/>
      <c r="G381" s="8">
        <v>256.25</v>
      </c>
      <c r="H381"/>
      <c r="I381" s="1" t="s">
        <v>1062</v>
      </c>
      <c r="J381"/>
      <c r="K381" s="6" t="s">
        <v>340</v>
      </c>
    </row>
    <row r="382" spans="1:11" x14ac:dyDescent="0.2">
      <c r="A382" s="5" t="s">
        <v>472</v>
      </c>
      <c r="B382"/>
      <c r="C382" s="231" t="s">
        <v>845</v>
      </c>
      <c r="D382"/>
      <c r="E382" s="6" t="s">
        <v>249</v>
      </c>
      <c r="F382" s="225"/>
      <c r="G382" s="8">
        <v>277.63</v>
      </c>
      <c r="H382"/>
      <c r="I382" s="1" t="s">
        <v>1072</v>
      </c>
      <c r="J382"/>
      <c r="K382" s="6" t="s">
        <v>340</v>
      </c>
    </row>
    <row r="383" spans="1:11" x14ac:dyDescent="0.2">
      <c r="A383" s="5" t="s">
        <v>468</v>
      </c>
      <c r="B383"/>
      <c r="C383" s="231" t="s">
        <v>846</v>
      </c>
      <c r="D383"/>
      <c r="E383" s="6" t="s">
        <v>452</v>
      </c>
      <c r="F383" s="225"/>
      <c r="G383" s="8">
        <v>2892.18</v>
      </c>
      <c r="H383"/>
      <c r="I383" s="1" t="s">
        <v>282</v>
      </c>
      <c r="J383"/>
      <c r="K383" s="6" t="s">
        <v>21</v>
      </c>
    </row>
    <row r="384" spans="1:11" x14ac:dyDescent="0.2">
      <c r="A384" s="5" t="s">
        <v>468</v>
      </c>
      <c r="B384"/>
      <c r="C384" s="231" t="s">
        <v>847</v>
      </c>
      <c r="D384"/>
      <c r="E384" s="6" t="s">
        <v>1043</v>
      </c>
      <c r="F384" s="225"/>
      <c r="G384" s="8">
        <v>2604.9</v>
      </c>
      <c r="H384"/>
      <c r="I384" s="1" t="s">
        <v>420</v>
      </c>
      <c r="J384"/>
      <c r="K384" s="6" t="s">
        <v>1096</v>
      </c>
    </row>
    <row r="385" spans="1:11" x14ac:dyDescent="0.2">
      <c r="A385" s="5" t="s">
        <v>468</v>
      </c>
      <c r="B385"/>
      <c r="C385" s="231" t="s">
        <v>848</v>
      </c>
      <c r="D385"/>
      <c r="E385" s="6" t="s">
        <v>356</v>
      </c>
      <c r="F385" s="225"/>
      <c r="G385" s="8">
        <v>1324.97</v>
      </c>
      <c r="H385"/>
      <c r="I385" s="1" t="s">
        <v>292</v>
      </c>
      <c r="J385"/>
      <c r="K385" s="6" t="s">
        <v>328</v>
      </c>
    </row>
    <row r="386" spans="1:11" x14ac:dyDescent="0.2">
      <c r="A386" s="5" t="s">
        <v>468</v>
      </c>
      <c r="B386"/>
      <c r="C386" s="231" t="s">
        <v>849</v>
      </c>
      <c r="D386"/>
      <c r="E386" s="6" t="s">
        <v>270</v>
      </c>
      <c r="F386" s="225"/>
      <c r="G386" s="8">
        <v>2248.0300000000002</v>
      </c>
      <c r="H386"/>
      <c r="I386" s="1" t="s">
        <v>393</v>
      </c>
      <c r="J386"/>
      <c r="K386" s="6" t="s">
        <v>336</v>
      </c>
    </row>
    <row r="387" spans="1:11" x14ac:dyDescent="0.2">
      <c r="A387" s="5" t="s">
        <v>468</v>
      </c>
      <c r="B387"/>
      <c r="C387" s="231" t="s">
        <v>850</v>
      </c>
      <c r="D387"/>
      <c r="E387" s="6" t="s">
        <v>436</v>
      </c>
      <c r="F387" s="225"/>
      <c r="G387" s="8">
        <v>593.95000000000005</v>
      </c>
      <c r="H387"/>
      <c r="I387" s="1" t="s">
        <v>311</v>
      </c>
      <c r="J387"/>
      <c r="K387" s="6" t="s">
        <v>327</v>
      </c>
    </row>
    <row r="388" spans="1:11" x14ac:dyDescent="0.2">
      <c r="A388" s="5" t="s">
        <v>468</v>
      </c>
      <c r="B388"/>
      <c r="C388" s="231" t="s">
        <v>851</v>
      </c>
      <c r="D388"/>
      <c r="E388" s="6" t="s">
        <v>364</v>
      </c>
      <c r="F388" s="225"/>
      <c r="G388" s="8">
        <v>3978.65</v>
      </c>
      <c r="H388"/>
      <c r="I388" s="1" t="s">
        <v>280</v>
      </c>
      <c r="J388"/>
      <c r="K388" s="6" t="s">
        <v>28</v>
      </c>
    </row>
    <row r="389" spans="1:11" x14ac:dyDescent="0.2">
      <c r="A389" s="5" t="s">
        <v>470</v>
      </c>
      <c r="B389"/>
      <c r="C389" s="231" t="s">
        <v>852</v>
      </c>
      <c r="D389"/>
      <c r="E389" s="6" t="s">
        <v>1021</v>
      </c>
      <c r="F389" s="225"/>
      <c r="G389" s="8">
        <v>1152.3800000000001</v>
      </c>
      <c r="H389"/>
      <c r="I389" s="1" t="s">
        <v>292</v>
      </c>
      <c r="J389"/>
      <c r="K389" s="6" t="s">
        <v>328</v>
      </c>
    </row>
    <row r="390" spans="1:11" x14ac:dyDescent="0.2">
      <c r="A390" s="5" t="s">
        <v>468</v>
      </c>
      <c r="B390"/>
      <c r="C390" s="231" t="s">
        <v>853</v>
      </c>
      <c r="D390"/>
      <c r="E390" s="6" t="s">
        <v>1023</v>
      </c>
      <c r="F390" s="225"/>
      <c r="G390" s="8">
        <v>992</v>
      </c>
      <c r="H390"/>
      <c r="I390" s="1" t="s">
        <v>292</v>
      </c>
      <c r="J390"/>
      <c r="K390" s="6" t="s">
        <v>328</v>
      </c>
    </row>
    <row r="391" spans="1:11" x14ac:dyDescent="0.2">
      <c r="A391" s="5" t="s">
        <v>468</v>
      </c>
      <c r="B391"/>
      <c r="C391" s="231" t="s">
        <v>854</v>
      </c>
      <c r="D391"/>
      <c r="E391" s="6" t="s">
        <v>249</v>
      </c>
      <c r="F391" s="225"/>
      <c r="G391" s="8">
        <v>1445</v>
      </c>
      <c r="H391"/>
      <c r="I391" s="1" t="s">
        <v>294</v>
      </c>
      <c r="J391"/>
      <c r="K391" s="6" t="s">
        <v>339</v>
      </c>
    </row>
    <row r="392" spans="1:11" x14ac:dyDescent="0.2">
      <c r="A392" s="5" t="s">
        <v>468</v>
      </c>
      <c r="B392"/>
      <c r="C392" s="231" t="s">
        <v>855</v>
      </c>
      <c r="D392"/>
      <c r="E392" s="6" t="s">
        <v>377</v>
      </c>
      <c r="F392" s="225"/>
      <c r="G392" s="8">
        <v>459.17</v>
      </c>
      <c r="H392"/>
      <c r="I392" s="1" t="s">
        <v>280</v>
      </c>
      <c r="J392"/>
      <c r="K392" s="6" t="s">
        <v>28</v>
      </c>
    </row>
    <row r="393" spans="1:11" x14ac:dyDescent="0.2">
      <c r="A393" s="5" t="s">
        <v>472</v>
      </c>
      <c r="B393"/>
      <c r="C393" s="231" t="s">
        <v>856</v>
      </c>
      <c r="D393"/>
      <c r="E393" s="6" t="s">
        <v>1122</v>
      </c>
      <c r="F393" s="225"/>
      <c r="G393" s="8">
        <v>403</v>
      </c>
      <c r="H393"/>
      <c r="I393" s="1" t="s">
        <v>424</v>
      </c>
      <c r="J393"/>
      <c r="K393" s="6" t="s">
        <v>337</v>
      </c>
    </row>
    <row r="394" spans="1:11" x14ac:dyDescent="0.2">
      <c r="A394" s="5" t="s">
        <v>472</v>
      </c>
      <c r="B394"/>
      <c r="C394" s="231" t="s">
        <v>857</v>
      </c>
      <c r="D394"/>
      <c r="E394" s="6" t="s">
        <v>369</v>
      </c>
      <c r="F394" s="225"/>
      <c r="G394" s="8">
        <v>1595.25</v>
      </c>
      <c r="H394"/>
      <c r="I394" s="1" t="s">
        <v>288</v>
      </c>
      <c r="J394"/>
      <c r="K394" s="6" t="s">
        <v>28</v>
      </c>
    </row>
    <row r="395" spans="1:11" x14ac:dyDescent="0.2">
      <c r="A395" s="5" t="s">
        <v>455</v>
      </c>
      <c r="B395"/>
      <c r="C395" s="231" t="s">
        <v>858</v>
      </c>
      <c r="D395"/>
      <c r="E395" s="6" t="s">
        <v>1045</v>
      </c>
      <c r="F395" s="225"/>
      <c r="G395" s="8">
        <v>14051.48</v>
      </c>
      <c r="H395"/>
      <c r="I395" s="1" t="s">
        <v>1073</v>
      </c>
      <c r="J395"/>
      <c r="K395" s="6" t="s">
        <v>317</v>
      </c>
    </row>
    <row r="396" spans="1:11" x14ac:dyDescent="0.2">
      <c r="A396" s="5" t="s">
        <v>472</v>
      </c>
      <c r="B396"/>
      <c r="C396" s="231" t="s">
        <v>859</v>
      </c>
      <c r="D396"/>
      <c r="E396" s="6" t="s">
        <v>252</v>
      </c>
      <c r="F396" s="225"/>
      <c r="G396" s="8">
        <v>398.98</v>
      </c>
      <c r="H396"/>
      <c r="I396" s="1" t="s">
        <v>309</v>
      </c>
      <c r="J396"/>
      <c r="K396" s="6" t="s">
        <v>338</v>
      </c>
    </row>
    <row r="397" spans="1:11" x14ac:dyDescent="0.2">
      <c r="A397" s="5" t="s">
        <v>472</v>
      </c>
      <c r="B397"/>
      <c r="C397" s="231" t="s">
        <v>860</v>
      </c>
      <c r="D397"/>
      <c r="E397" s="6" t="s">
        <v>252</v>
      </c>
      <c r="F397" s="225"/>
      <c r="G397" s="8">
        <v>398.01</v>
      </c>
      <c r="H397"/>
      <c r="I397" s="1" t="s">
        <v>309</v>
      </c>
      <c r="J397"/>
      <c r="K397" s="6" t="s">
        <v>338</v>
      </c>
    </row>
    <row r="398" spans="1:11" x14ac:dyDescent="0.2">
      <c r="A398" s="5" t="s">
        <v>472</v>
      </c>
      <c r="B398"/>
      <c r="C398" s="231" t="s">
        <v>861</v>
      </c>
      <c r="D398"/>
      <c r="E398" s="6" t="s">
        <v>265</v>
      </c>
      <c r="F398" s="225"/>
      <c r="G398" s="8">
        <v>1050</v>
      </c>
      <c r="H398"/>
      <c r="I398" s="1" t="s">
        <v>359</v>
      </c>
      <c r="J398"/>
      <c r="K398" s="6" t="s">
        <v>28</v>
      </c>
    </row>
    <row r="399" spans="1:11" x14ac:dyDescent="0.2">
      <c r="A399" s="5" t="s">
        <v>472</v>
      </c>
      <c r="B399"/>
      <c r="C399" s="231" t="s">
        <v>862</v>
      </c>
      <c r="D399"/>
      <c r="E399" s="6" t="s">
        <v>265</v>
      </c>
      <c r="F399" s="225"/>
      <c r="G399" s="8">
        <v>1050</v>
      </c>
      <c r="H399"/>
      <c r="I399" s="1" t="s">
        <v>359</v>
      </c>
      <c r="J399"/>
      <c r="K399" s="6" t="s">
        <v>28</v>
      </c>
    </row>
    <row r="400" spans="1:11" x14ac:dyDescent="0.2">
      <c r="A400" s="5" t="s">
        <v>471</v>
      </c>
      <c r="B400"/>
      <c r="C400" s="231" t="s">
        <v>863</v>
      </c>
      <c r="D400"/>
      <c r="E400" s="6" t="s">
        <v>1046</v>
      </c>
      <c r="F400" s="225"/>
      <c r="G400" s="8">
        <v>436.9</v>
      </c>
      <c r="H400"/>
      <c r="I400" s="1" t="s">
        <v>310</v>
      </c>
      <c r="J400"/>
      <c r="K400" s="6" t="s">
        <v>22</v>
      </c>
    </row>
    <row r="401" spans="1:11" x14ac:dyDescent="0.2">
      <c r="A401" s="5" t="s">
        <v>470</v>
      </c>
      <c r="B401"/>
      <c r="C401" s="231" t="s">
        <v>864</v>
      </c>
      <c r="D401"/>
      <c r="E401" s="6" t="s">
        <v>431</v>
      </c>
      <c r="F401" s="225"/>
      <c r="G401" s="8">
        <v>338</v>
      </c>
      <c r="H401"/>
      <c r="I401" s="1" t="s">
        <v>304</v>
      </c>
      <c r="J401"/>
      <c r="K401" s="6" t="s">
        <v>319</v>
      </c>
    </row>
    <row r="402" spans="1:11" x14ac:dyDescent="0.2">
      <c r="A402" s="5" t="s">
        <v>472</v>
      </c>
      <c r="B402"/>
      <c r="C402" s="231" t="s">
        <v>865</v>
      </c>
      <c r="D402"/>
      <c r="E402" s="6" t="s">
        <v>398</v>
      </c>
      <c r="F402" s="225"/>
      <c r="G402" s="8">
        <v>1150</v>
      </c>
      <c r="H402"/>
      <c r="I402" s="1" t="s">
        <v>357</v>
      </c>
      <c r="J402"/>
      <c r="K402" s="6" t="s">
        <v>28</v>
      </c>
    </row>
    <row r="403" spans="1:11" x14ac:dyDescent="0.2">
      <c r="A403" s="5" t="s">
        <v>472</v>
      </c>
      <c r="B403"/>
      <c r="C403" s="231" t="s">
        <v>866</v>
      </c>
      <c r="D403"/>
      <c r="E403" s="6" t="s">
        <v>398</v>
      </c>
      <c r="F403" s="225"/>
      <c r="G403" s="8">
        <v>1207.5</v>
      </c>
      <c r="H403"/>
      <c r="I403" s="1" t="s">
        <v>357</v>
      </c>
      <c r="J403"/>
      <c r="K403" s="6" t="s">
        <v>28</v>
      </c>
    </row>
    <row r="404" spans="1:11" x14ac:dyDescent="0.2">
      <c r="A404" s="5" t="s">
        <v>472</v>
      </c>
      <c r="B404"/>
      <c r="C404" s="231" t="s">
        <v>867</v>
      </c>
      <c r="D404"/>
      <c r="E404" s="6" t="s">
        <v>398</v>
      </c>
      <c r="F404" s="225"/>
      <c r="G404" s="8">
        <v>1200</v>
      </c>
      <c r="H404"/>
      <c r="I404" s="1" t="s">
        <v>290</v>
      </c>
      <c r="J404"/>
      <c r="K404" s="6" t="s">
        <v>28</v>
      </c>
    </row>
    <row r="405" spans="1:11" x14ac:dyDescent="0.2">
      <c r="A405" s="5" t="s">
        <v>472</v>
      </c>
      <c r="B405"/>
      <c r="C405" s="231" t="s">
        <v>868</v>
      </c>
      <c r="D405"/>
      <c r="E405" s="6" t="s">
        <v>398</v>
      </c>
      <c r="F405" s="225"/>
      <c r="G405" s="8">
        <v>960</v>
      </c>
      <c r="H405"/>
      <c r="I405" s="1" t="s">
        <v>290</v>
      </c>
      <c r="J405"/>
      <c r="K405" s="6" t="s">
        <v>28</v>
      </c>
    </row>
    <row r="406" spans="1:11" x14ac:dyDescent="0.2">
      <c r="A406" s="5" t="s">
        <v>472</v>
      </c>
      <c r="B406"/>
      <c r="C406" s="231" t="s">
        <v>869</v>
      </c>
      <c r="D406"/>
      <c r="E406" s="6" t="s">
        <v>398</v>
      </c>
      <c r="F406" s="225"/>
      <c r="G406" s="8">
        <v>1150</v>
      </c>
      <c r="H406"/>
      <c r="I406" s="1" t="s">
        <v>357</v>
      </c>
      <c r="J406"/>
      <c r="K406" s="6" t="s">
        <v>28</v>
      </c>
    </row>
    <row r="407" spans="1:11" x14ac:dyDescent="0.2">
      <c r="A407" s="5" t="s">
        <v>472</v>
      </c>
      <c r="B407"/>
      <c r="C407" s="231" t="s">
        <v>870</v>
      </c>
      <c r="D407"/>
      <c r="E407" s="6" t="s">
        <v>398</v>
      </c>
      <c r="F407" s="225"/>
      <c r="G407" s="8">
        <v>1200</v>
      </c>
      <c r="H407"/>
      <c r="I407" s="1" t="s">
        <v>290</v>
      </c>
      <c r="J407"/>
      <c r="K407" s="6" t="s">
        <v>28</v>
      </c>
    </row>
    <row r="408" spans="1:11" x14ac:dyDescent="0.2">
      <c r="A408" s="5" t="s">
        <v>472</v>
      </c>
      <c r="B408"/>
      <c r="C408" s="231" t="s">
        <v>871</v>
      </c>
      <c r="D408"/>
      <c r="E408" s="6" t="s">
        <v>418</v>
      </c>
      <c r="F408" s="225"/>
      <c r="G408" s="8">
        <v>375</v>
      </c>
      <c r="H408"/>
      <c r="I408" s="1" t="s">
        <v>291</v>
      </c>
      <c r="J408"/>
      <c r="K408" s="6" t="s">
        <v>316</v>
      </c>
    </row>
    <row r="409" spans="1:11" x14ac:dyDescent="0.2">
      <c r="A409" s="5" t="s">
        <v>472</v>
      </c>
      <c r="B409"/>
      <c r="C409" s="231" t="s">
        <v>872</v>
      </c>
      <c r="D409"/>
      <c r="E409" s="6" t="s">
        <v>1038</v>
      </c>
      <c r="F409" s="225"/>
      <c r="G409" s="8">
        <v>518</v>
      </c>
      <c r="H409"/>
      <c r="I409" s="1" t="s">
        <v>280</v>
      </c>
      <c r="J409"/>
      <c r="K409" s="6" t="s">
        <v>28</v>
      </c>
    </row>
    <row r="410" spans="1:11" x14ac:dyDescent="0.2">
      <c r="A410" s="5" t="s">
        <v>472</v>
      </c>
      <c r="B410"/>
      <c r="C410" s="231" t="s">
        <v>873</v>
      </c>
      <c r="D410"/>
      <c r="E410" s="6" t="s">
        <v>273</v>
      </c>
      <c r="F410" s="225"/>
      <c r="G410" s="8">
        <v>580</v>
      </c>
      <c r="H410"/>
      <c r="I410" s="1" t="s">
        <v>435</v>
      </c>
      <c r="J410"/>
      <c r="K410" s="6" t="s">
        <v>337</v>
      </c>
    </row>
    <row r="411" spans="1:11" x14ac:dyDescent="0.2">
      <c r="A411" s="5" t="s">
        <v>471</v>
      </c>
      <c r="B411"/>
      <c r="C411" s="231" t="s">
        <v>874</v>
      </c>
      <c r="D411"/>
      <c r="E411" s="6" t="s">
        <v>362</v>
      </c>
      <c r="F411" s="225"/>
      <c r="G411" s="8">
        <v>730.03</v>
      </c>
      <c r="H411"/>
      <c r="I411" s="1" t="s">
        <v>296</v>
      </c>
      <c r="J411"/>
      <c r="K411" s="6" t="s">
        <v>316</v>
      </c>
    </row>
    <row r="412" spans="1:11" x14ac:dyDescent="0.2">
      <c r="A412" s="5" t="s">
        <v>472</v>
      </c>
      <c r="B412"/>
      <c r="C412" s="231" t="s">
        <v>875</v>
      </c>
      <c r="D412"/>
      <c r="E412" s="6" t="s">
        <v>259</v>
      </c>
      <c r="F412" s="225"/>
      <c r="G412" s="8">
        <v>441.44</v>
      </c>
      <c r="H412"/>
      <c r="I412" s="1" t="s">
        <v>415</v>
      </c>
      <c r="J412"/>
      <c r="K412" s="6" t="s">
        <v>353</v>
      </c>
    </row>
    <row r="413" spans="1:11" x14ac:dyDescent="0.2">
      <c r="A413" s="5" t="s">
        <v>472</v>
      </c>
      <c r="B413"/>
      <c r="C413" s="231" t="s">
        <v>876</v>
      </c>
      <c r="D413"/>
      <c r="E413" s="6" t="s">
        <v>369</v>
      </c>
      <c r="F413" s="225"/>
      <c r="G413" s="8">
        <v>1578.69</v>
      </c>
      <c r="H413"/>
      <c r="I413" s="1" t="s">
        <v>290</v>
      </c>
      <c r="J413"/>
      <c r="K413" s="6" t="s">
        <v>28</v>
      </c>
    </row>
    <row r="414" spans="1:11" x14ac:dyDescent="0.2">
      <c r="A414" s="5" t="s">
        <v>470</v>
      </c>
      <c r="B414"/>
      <c r="C414" s="231" t="s">
        <v>877</v>
      </c>
      <c r="D414"/>
      <c r="E414" s="6" t="s">
        <v>369</v>
      </c>
      <c r="F414" s="225"/>
      <c r="G414" s="8">
        <v>771.75</v>
      </c>
      <c r="H414"/>
      <c r="I414" s="1" t="s">
        <v>288</v>
      </c>
      <c r="J414"/>
      <c r="K414" s="6" t="s">
        <v>28</v>
      </c>
    </row>
    <row r="415" spans="1:11" x14ac:dyDescent="0.2">
      <c r="A415" s="5" t="s">
        <v>471</v>
      </c>
      <c r="B415"/>
      <c r="C415" s="231" t="s">
        <v>878</v>
      </c>
      <c r="D415"/>
      <c r="E415" s="6" t="s">
        <v>1123</v>
      </c>
      <c r="F415" s="225"/>
      <c r="G415" s="8">
        <v>420</v>
      </c>
      <c r="H415"/>
      <c r="I415" s="1" t="s">
        <v>434</v>
      </c>
      <c r="J415"/>
      <c r="K415" s="6" t="s">
        <v>327</v>
      </c>
    </row>
    <row r="416" spans="1:11" x14ac:dyDescent="0.2">
      <c r="A416" s="5" t="s">
        <v>471</v>
      </c>
      <c r="B416"/>
      <c r="C416" s="231" t="s">
        <v>879</v>
      </c>
      <c r="D416"/>
      <c r="E416" s="6" t="s">
        <v>431</v>
      </c>
      <c r="F416" s="225"/>
      <c r="G416" s="8">
        <v>1182.8</v>
      </c>
      <c r="H416"/>
      <c r="I416" s="1" t="s">
        <v>277</v>
      </c>
      <c r="J416"/>
      <c r="K416" s="6" t="s">
        <v>319</v>
      </c>
    </row>
    <row r="417" spans="1:11" x14ac:dyDescent="0.2">
      <c r="A417" s="5" t="s">
        <v>471</v>
      </c>
      <c r="B417"/>
      <c r="C417" s="231" t="s">
        <v>880</v>
      </c>
      <c r="D417"/>
      <c r="E417" s="6" t="s">
        <v>431</v>
      </c>
      <c r="F417" s="225"/>
      <c r="G417" s="8">
        <v>813.8</v>
      </c>
      <c r="H417"/>
      <c r="I417" s="1" t="s">
        <v>277</v>
      </c>
      <c r="J417"/>
      <c r="K417" s="6" t="s">
        <v>319</v>
      </c>
    </row>
    <row r="418" spans="1:11" x14ac:dyDescent="0.2">
      <c r="A418" s="5" t="s">
        <v>472</v>
      </c>
      <c r="B418"/>
      <c r="C418" s="231" t="s">
        <v>881</v>
      </c>
      <c r="D418"/>
      <c r="E418" s="6" t="s">
        <v>1112</v>
      </c>
      <c r="F418" s="225"/>
      <c r="G418" s="8">
        <v>518</v>
      </c>
      <c r="H418"/>
      <c r="I418" s="1" t="s">
        <v>280</v>
      </c>
      <c r="J418"/>
      <c r="K418" s="6" t="s">
        <v>28</v>
      </c>
    </row>
    <row r="419" spans="1:11" x14ac:dyDescent="0.2">
      <c r="A419" s="5" t="s">
        <v>472</v>
      </c>
      <c r="B419"/>
      <c r="C419" s="231" t="s">
        <v>882</v>
      </c>
      <c r="D419"/>
      <c r="E419" s="6" t="s">
        <v>417</v>
      </c>
      <c r="F419" s="225"/>
      <c r="G419" s="8">
        <v>772.77</v>
      </c>
      <c r="H419"/>
      <c r="I419" s="1" t="s">
        <v>308</v>
      </c>
      <c r="J419"/>
      <c r="K419" s="6" t="s">
        <v>413</v>
      </c>
    </row>
    <row r="420" spans="1:11" x14ac:dyDescent="0.2">
      <c r="A420" s="5" t="s">
        <v>471</v>
      </c>
      <c r="B420"/>
      <c r="C420" s="231" t="s">
        <v>883</v>
      </c>
      <c r="D420"/>
      <c r="E420" s="6" t="s">
        <v>362</v>
      </c>
      <c r="F420" s="225"/>
      <c r="G420" s="8">
        <v>999.96</v>
      </c>
      <c r="H420"/>
      <c r="I420" s="1" t="s">
        <v>296</v>
      </c>
      <c r="J420"/>
      <c r="K420" s="6" t="s">
        <v>316</v>
      </c>
    </row>
    <row r="421" spans="1:11" x14ac:dyDescent="0.2">
      <c r="A421" s="5" t="s">
        <v>471</v>
      </c>
      <c r="B421"/>
      <c r="C421" s="231" t="s">
        <v>884</v>
      </c>
      <c r="D421"/>
      <c r="E421" s="6" t="s">
        <v>356</v>
      </c>
      <c r="F421" s="225"/>
      <c r="G421" s="8">
        <v>1052.52</v>
      </c>
      <c r="H421"/>
      <c r="I421" s="1" t="s">
        <v>292</v>
      </c>
      <c r="J421"/>
      <c r="K421" s="6" t="s">
        <v>328</v>
      </c>
    </row>
    <row r="422" spans="1:11" x14ac:dyDescent="0.2">
      <c r="A422" s="5" t="s">
        <v>471</v>
      </c>
      <c r="B422"/>
      <c r="C422" s="231" t="s">
        <v>885</v>
      </c>
      <c r="D422"/>
      <c r="E422" s="6" t="s">
        <v>431</v>
      </c>
      <c r="F422" s="225"/>
      <c r="G422" s="8">
        <v>472.7</v>
      </c>
      <c r="H422"/>
      <c r="I422" s="1" t="s">
        <v>438</v>
      </c>
      <c r="J422"/>
      <c r="K422" s="6" t="s">
        <v>319</v>
      </c>
    </row>
    <row r="423" spans="1:11" x14ac:dyDescent="0.2">
      <c r="A423" s="5" t="s">
        <v>455</v>
      </c>
      <c r="B423"/>
      <c r="C423" s="231" t="s">
        <v>886</v>
      </c>
      <c r="D423"/>
      <c r="E423" s="6" t="s">
        <v>248</v>
      </c>
      <c r="F423" s="225"/>
      <c r="G423" s="8">
        <v>1305</v>
      </c>
      <c r="H423"/>
      <c r="I423" s="1" t="s">
        <v>277</v>
      </c>
      <c r="J423"/>
      <c r="K423" s="6" t="s">
        <v>334</v>
      </c>
    </row>
    <row r="424" spans="1:11" x14ac:dyDescent="0.2">
      <c r="A424" s="5" t="s">
        <v>472</v>
      </c>
      <c r="B424"/>
      <c r="C424" s="231" t="s">
        <v>887</v>
      </c>
      <c r="D424"/>
      <c r="E424" s="6" t="s">
        <v>1124</v>
      </c>
      <c r="F424" s="225"/>
      <c r="G424" s="8">
        <v>1161.95</v>
      </c>
      <c r="H424"/>
      <c r="I424" s="1" t="s">
        <v>383</v>
      </c>
      <c r="J424"/>
      <c r="K424" s="6" t="s">
        <v>412</v>
      </c>
    </row>
    <row r="425" spans="1:11" x14ac:dyDescent="0.2">
      <c r="A425" s="5" t="s">
        <v>472</v>
      </c>
      <c r="B425"/>
      <c r="C425" s="231" t="s">
        <v>888</v>
      </c>
      <c r="D425"/>
      <c r="E425" s="6" t="s">
        <v>364</v>
      </c>
      <c r="F425" s="225"/>
      <c r="G425" s="8">
        <v>3428.7</v>
      </c>
      <c r="H425"/>
      <c r="I425" s="1" t="s">
        <v>280</v>
      </c>
      <c r="J425"/>
      <c r="K425" s="6" t="s">
        <v>28</v>
      </c>
    </row>
    <row r="426" spans="1:11" x14ac:dyDescent="0.2">
      <c r="A426" s="5" t="s">
        <v>472</v>
      </c>
      <c r="B426"/>
      <c r="C426" s="231" t="s">
        <v>889</v>
      </c>
      <c r="D426"/>
      <c r="E426" s="6" t="s">
        <v>264</v>
      </c>
      <c r="F426" s="225"/>
      <c r="G426" s="8">
        <v>2234.5</v>
      </c>
      <c r="H426"/>
      <c r="I426" s="1" t="s">
        <v>284</v>
      </c>
      <c r="J426"/>
      <c r="K426" s="6" t="s">
        <v>322</v>
      </c>
    </row>
    <row r="427" spans="1:11" x14ac:dyDescent="0.2">
      <c r="A427" s="5" t="s">
        <v>472</v>
      </c>
      <c r="B427"/>
      <c r="C427" s="231" t="s">
        <v>890</v>
      </c>
      <c r="D427"/>
      <c r="E427" s="6" t="s">
        <v>264</v>
      </c>
      <c r="F427" s="225"/>
      <c r="G427" s="8">
        <v>7061.1</v>
      </c>
      <c r="H427"/>
      <c r="I427" s="1" t="s">
        <v>284</v>
      </c>
      <c r="J427"/>
      <c r="K427" s="6" t="s">
        <v>322</v>
      </c>
    </row>
    <row r="428" spans="1:11" x14ac:dyDescent="0.2">
      <c r="A428" s="5" t="s">
        <v>472</v>
      </c>
      <c r="B428"/>
      <c r="C428" s="231" t="s">
        <v>891</v>
      </c>
      <c r="D428"/>
      <c r="E428" s="6" t="s">
        <v>264</v>
      </c>
      <c r="F428" s="225"/>
      <c r="G428" s="8">
        <v>14136.16</v>
      </c>
      <c r="H428"/>
      <c r="I428" s="1" t="s">
        <v>284</v>
      </c>
      <c r="J428"/>
      <c r="K428" s="6" t="s">
        <v>322</v>
      </c>
    </row>
    <row r="429" spans="1:11" x14ac:dyDescent="0.2">
      <c r="A429" s="5" t="s">
        <v>472</v>
      </c>
      <c r="B429"/>
      <c r="C429" s="231" t="s">
        <v>892</v>
      </c>
      <c r="D429"/>
      <c r="E429" s="6" t="s">
        <v>264</v>
      </c>
      <c r="F429" s="225"/>
      <c r="G429" s="8">
        <v>1979.5</v>
      </c>
      <c r="H429"/>
      <c r="I429" s="1" t="s">
        <v>284</v>
      </c>
      <c r="J429"/>
      <c r="K429" s="6" t="s">
        <v>322</v>
      </c>
    </row>
    <row r="430" spans="1:11" x14ac:dyDescent="0.2">
      <c r="A430" s="5" t="s">
        <v>472</v>
      </c>
      <c r="B430"/>
      <c r="C430" s="231" t="s">
        <v>893</v>
      </c>
      <c r="D430"/>
      <c r="E430" s="6" t="s">
        <v>264</v>
      </c>
      <c r="F430" s="225"/>
      <c r="G430" s="8">
        <v>17877.900000000001</v>
      </c>
      <c r="H430"/>
      <c r="I430" s="1" t="s">
        <v>284</v>
      </c>
      <c r="J430"/>
      <c r="K430" s="6" t="s">
        <v>322</v>
      </c>
    </row>
    <row r="431" spans="1:11" x14ac:dyDescent="0.2">
      <c r="A431" s="5" t="s">
        <v>472</v>
      </c>
      <c r="B431"/>
      <c r="C431" s="231" t="s">
        <v>894</v>
      </c>
      <c r="D431"/>
      <c r="E431" s="6" t="s">
        <v>264</v>
      </c>
      <c r="F431" s="225"/>
      <c r="G431" s="8">
        <v>4180.5</v>
      </c>
      <c r="H431"/>
      <c r="I431" s="1" t="s">
        <v>284</v>
      </c>
      <c r="J431"/>
      <c r="K431" s="6" t="s">
        <v>322</v>
      </c>
    </row>
    <row r="432" spans="1:11" x14ac:dyDescent="0.2">
      <c r="A432" s="5" t="s">
        <v>472</v>
      </c>
      <c r="B432"/>
      <c r="C432" s="231" t="s">
        <v>895</v>
      </c>
      <c r="D432"/>
      <c r="E432" s="6" t="s">
        <v>1047</v>
      </c>
      <c r="F432" s="225"/>
      <c r="G432" s="8">
        <v>267.57</v>
      </c>
      <c r="H432"/>
      <c r="I432" s="1" t="s">
        <v>300</v>
      </c>
      <c r="J432"/>
      <c r="K432" s="6" t="s">
        <v>1097</v>
      </c>
    </row>
    <row r="433" spans="1:11" x14ac:dyDescent="0.2">
      <c r="A433" s="5" t="s">
        <v>472</v>
      </c>
      <c r="B433"/>
      <c r="C433" s="231" t="s">
        <v>896</v>
      </c>
      <c r="D433"/>
      <c r="E433" s="6" t="s">
        <v>260</v>
      </c>
      <c r="F433" s="225"/>
      <c r="G433" s="8">
        <v>6680.25</v>
      </c>
      <c r="H433"/>
      <c r="I433" s="1" t="s">
        <v>295</v>
      </c>
      <c r="J433"/>
      <c r="K433" s="6" t="s">
        <v>332</v>
      </c>
    </row>
    <row r="434" spans="1:11" x14ac:dyDescent="0.2">
      <c r="A434" s="5" t="s">
        <v>472</v>
      </c>
      <c r="B434"/>
      <c r="C434" s="231" t="s">
        <v>897</v>
      </c>
      <c r="D434"/>
      <c r="E434" s="6" t="s">
        <v>376</v>
      </c>
      <c r="F434" s="225"/>
      <c r="G434" s="8">
        <v>756.72</v>
      </c>
      <c r="H434"/>
      <c r="I434" s="1" t="s">
        <v>285</v>
      </c>
      <c r="J434"/>
      <c r="K434" s="6" t="s">
        <v>316</v>
      </c>
    </row>
    <row r="435" spans="1:11" x14ac:dyDescent="0.2">
      <c r="A435" s="5" t="s">
        <v>470</v>
      </c>
      <c r="B435"/>
      <c r="C435" s="231" t="s">
        <v>898</v>
      </c>
      <c r="D435"/>
      <c r="E435" s="6" t="s">
        <v>262</v>
      </c>
      <c r="F435" s="225"/>
      <c r="G435" s="8">
        <v>290</v>
      </c>
      <c r="H435"/>
      <c r="I435" s="1" t="s">
        <v>298</v>
      </c>
      <c r="J435"/>
      <c r="K435" s="6" t="s">
        <v>333</v>
      </c>
    </row>
    <row r="436" spans="1:11" x14ac:dyDescent="0.2">
      <c r="A436" s="5" t="s">
        <v>470</v>
      </c>
      <c r="B436"/>
      <c r="C436" s="231" t="s">
        <v>899</v>
      </c>
      <c r="D436"/>
      <c r="E436" s="6" t="s">
        <v>262</v>
      </c>
      <c r="F436" s="225"/>
      <c r="G436" s="8">
        <v>2650</v>
      </c>
      <c r="H436"/>
      <c r="I436" s="1" t="s">
        <v>298</v>
      </c>
      <c r="J436"/>
      <c r="K436" s="6" t="s">
        <v>333</v>
      </c>
    </row>
    <row r="437" spans="1:11" x14ac:dyDescent="0.2">
      <c r="A437" s="5" t="s">
        <v>471</v>
      </c>
      <c r="B437"/>
      <c r="C437" s="231" t="s">
        <v>900</v>
      </c>
      <c r="D437"/>
      <c r="E437" s="6" t="s">
        <v>350</v>
      </c>
      <c r="F437" s="225"/>
      <c r="G437" s="8">
        <v>752</v>
      </c>
      <c r="H437"/>
      <c r="I437" s="1" t="s">
        <v>313</v>
      </c>
      <c r="J437"/>
      <c r="K437" s="6" t="s">
        <v>345</v>
      </c>
    </row>
    <row r="438" spans="1:11" x14ac:dyDescent="0.2">
      <c r="A438" s="5" t="s">
        <v>472</v>
      </c>
      <c r="B438"/>
      <c r="C438" s="231" t="s">
        <v>901</v>
      </c>
      <c r="D438"/>
      <c r="E438" s="6" t="s">
        <v>377</v>
      </c>
      <c r="F438" s="225"/>
      <c r="G438" s="8">
        <v>459.17</v>
      </c>
      <c r="H438"/>
      <c r="I438" s="1" t="s">
        <v>280</v>
      </c>
      <c r="J438"/>
      <c r="K438" s="6" t="s">
        <v>28</v>
      </c>
    </row>
    <row r="439" spans="1:11" x14ac:dyDescent="0.2">
      <c r="A439" s="5" t="s">
        <v>472</v>
      </c>
      <c r="B439"/>
      <c r="C439" s="231" t="s">
        <v>902</v>
      </c>
      <c r="D439"/>
      <c r="E439" s="6" t="s">
        <v>379</v>
      </c>
      <c r="F439" s="225"/>
      <c r="G439" s="8">
        <v>954.72</v>
      </c>
      <c r="H439"/>
      <c r="I439" s="1" t="s">
        <v>434</v>
      </c>
      <c r="J439"/>
      <c r="K439" s="6" t="s">
        <v>28</v>
      </c>
    </row>
    <row r="440" spans="1:11" x14ac:dyDescent="0.2">
      <c r="A440" s="5" t="s">
        <v>471</v>
      </c>
      <c r="B440"/>
      <c r="C440" s="231" t="s">
        <v>903</v>
      </c>
      <c r="D440"/>
      <c r="E440" s="6" t="s">
        <v>416</v>
      </c>
      <c r="F440" s="225"/>
      <c r="G440" s="8">
        <v>363.5</v>
      </c>
      <c r="H440"/>
      <c r="I440" s="1" t="s">
        <v>373</v>
      </c>
      <c r="J440"/>
      <c r="K440" s="6" t="s">
        <v>337</v>
      </c>
    </row>
    <row r="441" spans="1:11" x14ac:dyDescent="0.2">
      <c r="A441" s="5" t="s">
        <v>472</v>
      </c>
      <c r="B441"/>
      <c r="C441" s="231" t="s">
        <v>904</v>
      </c>
      <c r="D441"/>
      <c r="E441" s="6" t="s">
        <v>1038</v>
      </c>
      <c r="F441" s="225"/>
      <c r="G441" s="8">
        <v>518</v>
      </c>
      <c r="H441"/>
      <c r="I441" s="1" t="s">
        <v>280</v>
      </c>
      <c r="J441"/>
      <c r="K441" s="6" t="s">
        <v>28</v>
      </c>
    </row>
    <row r="442" spans="1:11" x14ac:dyDescent="0.2">
      <c r="A442" s="5" t="s">
        <v>471</v>
      </c>
      <c r="B442"/>
      <c r="C442" s="231" t="s">
        <v>905</v>
      </c>
      <c r="D442"/>
      <c r="E442" s="6" t="s">
        <v>1125</v>
      </c>
      <c r="F442" s="225"/>
      <c r="G442" s="8">
        <v>2225.88</v>
      </c>
      <c r="H442"/>
      <c r="I442" s="1" t="s">
        <v>434</v>
      </c>
      <c r="J442"/>
      <c r="K442" s="6" t="s">
        <v>327</v>
      </c>
    </row>
    <row r="443" spans="1:11" x14ac:dyDescent="0.2">
      <c r="A443" s="5" t="s">
        <v>470</v>
      </c>
      <c r="B443"/>
      <c r="C443" s="231" t="s">
        <v>906</v>
      </c>
      <c r="D443"/>
      <c r="E443" s="6" t="s">
        <v>363</v>
      </c>
      <c r="F443" s="225"/>
      <c r="G443" s="8">
        <v>335.88</v>
      </c>
      <c r="H443"/>
      <c r="I443" s="1" t="s">
        <v>279</v>
      </c>
      <c r="J443"/>
      <c r="K443" s="6" t="s">
        <v>348</v>
      </c>
    </row>
    <row r="444" spans="1:11" x14ac:dyDescent="0.2">
      <c r="A444" s="5" t="s">
        <v>470</v>
      </c>
      <c r="B444"/>
      <c r="C444" s="231" t="s">
        <v>907</v>
      </c>
      <c r="D444"/>
      <c r="E444" s="6" t="s">
        <v>398</v>
      </c>
      <c r="F444" s="225"/>
      <c r="G444" s="8">
        <v>2480</v>
      </c>
      <c r="H444"/>
      <c r="I444" s="1" t="s">
        <v>285</v>
      </c>
      <c r="J444"/>
      <c r="K444" s="6" t="s">
        <v>28</v>
      </c>
    </row>
    <row r="445" spans="1:11" x14ac:dyDescent="0.2">
      <c r="A445" s="5" t="s">
        <v>470</v>
      </c>
      <c r="B445"/>
      <c r="C445" s="231" t="s">
        <v>908</v>
      </c>
      <c r="D445"/>
      <c r="E445" s="6" t="s">
        <v>398</v>
      </c>
      <c r="F445" s="225"/>
      <c r="G445" s="8">
        <v>2480</v>
      </c>
      <c r="H445"/>
      <c r="I445" s="1" t="s">
        <v>285</v>
      </c>
      <c r="J445"/>
      <c r="K445" s="6" t="s">
        <v>28</v>
      </c>
    </row>
    <row r="446" spans="1:11" x14ac:dyDescent="0.2">
      <c r="A446" s="5" t="s">
        <v>472</v>
      </c>
      <c r="B446"/>
      <c r="C446" s="231" t="s">
        <v>909</v>
      </c>
      <c r="D446"/>
      <c r="E446" s="6" t="s">
        <v>366</v>
      </c>
      <c r="F446" s="225"/>
      <c r="G446" s="8">
        <v>400</v>
      </c>
      <c r="H446"/>
      <c r="I446" s="1" t="s">
        <v>286</v>
      </c>
      <c r="J446"/>
      <c r="K446" s="6" t="s">
        <v>22</v>
      </c>
    </row>
    <row r="447" spans="1:11" x14ac:dyDescent="0.2">
      <c r="A447" s="5" t="s">
        <v>472</v>
      </c>
      <c r="B447"/>
      <c r="C447" s="231" t="s">
        <v>910</v>
      </c>
      <c r="D447"/>
      <c r="E447" s="6" t="s">
        <v>1126</v>
      </c>
      <c r="F447" s="225"/>
      <c r="G447" s="8">
        <v>610.5</v>
      </c>
      <c r="H447"/>
      <c r="I447" s="1" t="s">
        <v>280</v>
      </c>
      <c r="J447"/>
      <c r="K447" s="6" t="s">
        <v>28</v>
      </c>
    </row>
    <row r="448" spans="1:11" x14ac:dyDescent="0.2">
      <c r="A448" s="5" t="s">
        <v>471</v>
      </c>
      <c r="B448"/>
      <c r="C448" s="231" t="s">
        <v>911</v>
      </c>
      <c r="D448"/>
      <c r="E448" s="6" t="s">
        <v>369</v>
      </c>
      <c r="F448" s="225"/>
      <c r="G448" s="8">
        <v>1637.16</v>
      </c>
      <c r="H448"/>
      <c r="I448" s="1" t="s">
        <v>290</v>
      </c>
      <c r="J448"/>
      <c r="K448" s="6" t="s">
        <v>28</v>
      </c>
    </row>
    <row r="449" spans="1:11" x14ac:dyDescent="0.2">
      <c r="A449" s="5" t="s">
        <v>471</v>
      </c>
      <c r="B449"/>
      <c r="C449" s="231" t="s">
        <v>912</v>
      </c>
      <c r="D449"/>
      <c r="E449" s="6" t="s">
        <v>369</v>
      </c>
      <c r="F449" s="225"/>
      <c r="G449" s="8">
        <v>1595.25</v>
      </c>
      <c r="H449"/>
      <c r="I449" s="1" t="s">
        <v>288</v>
      </c>
      <c r="J449"/>
      <c r="K449" s="6" t="s">
        <v>28</v>
      </c>
    </row>
    <row r="450" spans="1:11" x14ac:dyDescent="0.2">
      <c r="A450" s="5" t="s">
        <v>472</v>
      </c>
      <c r="B450"/>
      <c r="C450" s="231" t="s">
        <v>913</v>
      </c>
      <c r="D450"/>
      <c r="E450" s="6" t="s">
        <v>1112</v>
      </c>
      <c r="F450" s="225"/>
      <c r="G450" s="8">
        <v>518</v>
      </c>
      <c r="H450"/>
      <c r="I450" s="1" t="s">
        <v>280</v>
      </c>
      <c r="J450"/>
      <c r="K450" s="6" t="s">
        <v>28</v>
      </c>
    </row>
    <row r="451" spans="1:11" x14ac:dyDescent="0.2">
      <c r="A451" s="5" t="s">
        <v>472</v>
      </c>
      <c r="B451"/>
      <c r="C451" s="231" t="s">
        <v>914</v>
      </c>
      <c r="D451"/>
      <c r="E451" s="6" t="s">
        <v>376</v>
      </c>
      <c r="F451" s="225"/>
      <c r="G451" s="8">
        <v>317.92</v>
      </c>
      <c r="H451"/>
      <c r="I451" s="1" t="s">
        <v>285</v>
      </c>
      <c r="J451"/>
      <c r="K451" s="6" t="s">
        <v>316</v>
      </c>
    </row>
    <row r="452" spans="1:11" x14ac:dyDescent="0.2">
      <c r="A452" s="5" t="s">
        <v>470</v>
      </c>
      <c r="B452"/>
      <c r="C452" s="231" t="s">
        <v>915</v>
      </c>
      <c r="D452"/>
      <c r="E452" s="6" t="s">
        <v>431</v>
      </c>
      <c r="F452" s="225"/>
      <c r="G452" s="8">
        <v>371</v>
      </c>
      <c r="H452"/>
      <c r="I452" s="1" t="s">
        <v>290</v>
      </c>
      <c r="J452"/>
      <c r="K452" s="6" t="s">
        <v>319</v>
      </c>
    </row>
    <row r="453" spans="1:11" x14ac:dyDescent="0.2">
      <c r="A453" s="5" t="s">
        <v>455</v>
      </c>
      <c r="B453"/>
      <c r="C453" s="231" t="s">
        <v>916</v>
      </c>
      <c r="D453"/>
      <c r="E453" s="6" t="s">
        <v>430</v>
      </c>
      <c r="F453" s="225"/>
      <c r="G453" s="8">
        <v>112402</v>
      </c>
      <c r="H453"/>
      <c r="I453" s="1" t="s">
        <v>434</v>
      </c>
      <c r="J453"/>
      <c r="K453" s="6" t="s">
        <v>342</v>
      </c>
    </row>
    <row r="454" spans="1:11" x14ac:dyDescent="0.2">
      <c r="A454" s="5" t="s">
        <v>455</v>
      </c>
      <c r="B454"/>
      <c r="C454" s="231" t="s">
        <v>917</v>
      </c>
      <c r="D454"/>
      <c r="E454" s="6" t="s">
        <v>430</v>
      </c>
      <c r="F454" s="225"/>
      <c r="G454" s="8">
        <v>148324</v>
      </c>
      <c r="H454"/>
      <c r="I454" s="1" t="s">
        <v>434</v>
      </c>
      <c r="J454"/>
      <c r="K454" s="6" t="s">
        <v>342</v>
      </c>
    </row>
    <row r="455" spans="1:11" x14ac:dyDescent="0.2">
      <c r="A455" s="5" t="s">
        <v>470</v>
      </c>
      <c r="B455"/>
      <c r="C455" s="231" t="s">
        <v>918</v>
      </c>
      <c r="D455"/>
      <c r="E455" s="6" t="s">
        <v>258</v>
      </c>
      <c r="F455" s="225"/>
      <c r="G455" s="8">
        <v>1181.25</v>
      </c>
      <c r="H455"/>
      <c r="I455" s="1" t="s">
        <v>279</v>
      </c>
      <c r="J455"/>
      <c r="K455" s="6" t="s">
        <v>28</v>
      </c>
    </row>
    <row r="456" spans="1:11" x14ac:dyDescent="0.2">
      <c r="A456" s="5" t="s">
        <v>470</v>
      </c>
      <c r="B456"/>
      <c r="C456" s="231" t="s">
        <v>919</v>
      </c>
      <c r="D456"/>
      <c r="E456" s="6" t="s">
        <v>370</v>
      </c>
      <c r="F456" s="225"/>
      <c r="G456" s="8">
        <v>3483.33</v>
      </c>
      <c r="H456"/>
      <c r="I456" s="1" t="s">
        <v>427</v>
      </c>
      <c r="J456"/>
      <c r="K456" s="6" t="s">
        <v>316</v>
      </c>
    </row>
    <row r="457" spans="1:11" x14ac:dyDescent="0.2">
      <c r="A457" s="5" t="s">
        <v>455</v>
      </c>
      <c r="B457"/>
      <c r="C457" s="231" t="s">
        <v>920</v>
      </c>
      <c r="D457"/>
      <c r="E457" s="6" t="s">
        <v>248</v>
      </c>
      <c r="F457" s="225"/>
      <c r="G457" s="8">
        <v>1625</v>
      </c>
      <c r="H457"/>
      <c r="I457" s="1" t="s">
        <v>277</v>
      </c>
      <c r="J457"/>
      <c r="K457" s="6" t="s">
        <v>334</v>
      </c>
    </row>
    <row r="458" spans="1:11" x14ac:dyDescent="0.2">
      <c r="A458" s="5" t="s">
        <v>471</v>
      </c>
      <c r="B458"/>
      <c r="C458" s="231" t="s">
        <v>921</v>
      </c>
      <c r="D458"/>
      <c r="E458" s="6" t="s">
        <v>431</v>
      </c>
      <c r="F458" s="225"/>
      <c r="G458" s="8">
        <v>708.39</v>
      </c>
      <c r="H458"/>
      <c r="I458" s="1" t="s">
        <v>277</v>
      </c>
      <c r="J458"/>
      <c r="K458" s="6" t="s">
        <v>319</v>
      </c>
    </row>
    <row r="459" spans="1:11" x14ac:dyDescent="0.2">
      <c r="A459" s="5" t="s">
        <v>471</v>
      </c>
      <c r="B459"/>
      <c r="C459" s="231" t="s">
        <v>922</v>
      </c>
      <c r="D459"/>
      <c r="E459" s="6" t="s">
        <v>431</v>
      </c>
      <c r="F459" s="225"/>
      <c r="G459" s="8">
        <v>670.55</v>
      </c>
      <c r="H459"/>
      <c r="I459" s="1" t="s">
        <v>277</v>
      </c>
      <c r="J459"/>
      <c r="K459" s="6" t="s">
        <v>319</v>
      </c>
    </row>
    <row r="460" spans="1:11" x14ac:dyDescent="0.2">
      <c r="A460" s="5" t="s">
        <v>470</v>
      </c>
      <c r="B460"/>
      <c r="C460" s="231" t="s">
        <v>923</v>
      </c>
      <c r="D460"/>
      <c r="E460" s="6" t="s">
        <v>365</v>
      </c>
      <c r="F460" s="225"/>
      <c r="G460" s="8">
        <v>550</v>
      </c>
      <c r="H460"/>
      <c r="I460" s="1" t="s">
        <v>293</v>
      </c>
      <c r="J460"/>
      <c r="K460" s="6" t="s">
        <v>349</v>
      </c>
    </row>
    <row r="461" spans="1:11" x14ac:dyDescent="0.2">
      <c r="A461" s="5" t="s">
        <v>471</v>
      </c>
      <c r="B461"/>
      <c r="C461" s="231" t="s">
        <v>924</v>
      </c>
      <c r="D461"/>
      <c r="E461" s="6" t="s">
        <v>449</v>
      </c>
      <c r="F461" s="225"/>
      <c r="G461" s="8">
        <v>665</v>
      </c>
      <c r="H461"/>
      <c r="I461" s="1" t="s">
        <v>292</v>
      </c>
      <c r="J461"/>
      <c r="K461" s="6" t="s">
        <v>328</v>
      </c>
    </row>
    <row r="462" spans="1:11" x14ac:dyDescent="0.2">
      <c r="A462" s="5" t="s">
        <v>471</v>
      </c>
      <c r="B462"/>
      <c r="C462" s="231" t="s">
        <v>925</v>
      </c>
      <c r="D462"/>
      <c r="E462" s="6" t="s">
        <v>449</v>
      </c>
      <c r="F462" s="225"/>
      <c r="G462" s="8">
        <v>700</v>
      </c>
      <c r="H462"/>
      <c r="I462" s="1" t="s">
        <v>292</v>
      </c>
      <c r="J462"/>
      <c r="K462" s="6" t="s">
        <v>328</v>
      </c>
    </row>
    <row r="463" spans="1:11" x14ac:dyDescent="0.2">
      <c r="A463" s="5" t="s">
        <v>471</v>
      </c>
      <c r="B463"/>
      <c r="C463" s="231" t="s">
        <v>926</v>
      </c>
      <c r="D463"/>
      <c r="E463" s="6" t="s">
        <v>364</v>
      </c>
      <c r="F463" s="225"/>
      <c r="G463" s="8">
        <v>273.02</v>
      </c>
      <c r="H463"/>
      <c r="I463" s="1" t="s">
        <v>299</v>
      </c>
      <c r="J463"/>
      <c r="K463" s="6" t="s">
        <v>28</v>
      </c>
    </row>
    <row r="464" spans="1:11" x14ac:dyDescent="0.2">
      <c r="A464" s="5" t="s">
        <v>470</v>
      </c>
      <c r="B464"/>
      <c r="C464" s="231" t="s">
        <v>927</v>
      </c>
      <c r="D464"/>
      <c r="E464" s="6" t="s">
        <v>364</v>
      </c>
      <c r="F464" s="225"/>
      <c r="G464" s="8">
        <v>3833.02</v>
      </c>
      <c r="H464"/>
      <c r="I464" s="1" t="s">
        <v>280</v>
      </c>
      <c r="J464"/>
      <c r="K464" s="6" t="s">
        <v>28</v>
      </c>
    </row>
    <row r="465" spans="1:11" x14ac:dyDescent="0.2">
      <c r="A465" s="5" t="s">
        <v>470</v>
      </c>
      <c r="B465"/>
      <c r="C465" s="231" t="s">
        <v>928</v>
      </c>
      <c r="D465"/>
      <c r="E465" s="6" t="s">
        <v>1127</v>
      </c>
      <c r="F465" s="225"/>
      <c r="G465" s="8">
        <v>3530</v>
      </c>
      <c r="H465"/>
      <c r="I465" s="1" t="s">
        <v>1074</v>
      </c>
      <c r="J465"/>
      <c r="K465" s="6" t="s">
        <v>22</v>
      </c>
    </row>
    <row r="466" spans="1:11" x14ac:dyDescent="0.2">
      <c r="A466" s="5" t="s">
        <v>470</v>
      </c>
      <c r="B466"/>
      <c r="C466" s="231" t="s">
        <v>929</v>
      </c>
      <c r="D466"/>
      <c r="E466" s="6" t="s">
        <v>1127</v>
      </c>
      <c r="F466" s="225"/>
      <c r="G466" s="8">
        <v>41500</v>
      </c>
      <c r="H466"/>
      <c r="I466" s="1" t="s">
        <v>1074</v>
      </c>
      <c r="J466"/>
      <c r="K466" s="6" t="s">
        <v>22</v>
      </c>
    </row>
    <row r="467" spans="1:11" x14ac:dyDescent="0.2">
      <c r="A467" s="5" t="s">
        <v>471</v>
      </c>
      <c r="B467"/>
      <c r="C467" s="231" t="s">
        <v>930</v>
      </c>
      <c r="D467"/>
      <c r="E467" s="6" t="s">
        <v>375</v>
      </c>
      <c r="F467" s="225"/>
      <c r="G467" s="8">
        <v>5806.26</v>
      </c>
      <c r="H467"/>
      <c r="I467" s="1" t="s">
        <v>371</v>
      </c>
      <c r="J467"/>
      <c r="K467" s="6" t="s">
        <v>325</v>
      </c>
    </row>
    <row r="468" spans="1:11" x14ac:dyDescent="0.2">
      <c r="A468" s="5" t="s">
        <v>470</v>
      </c>
      <c r="B468"/>
      <c r="C468" s="231" t="s">
        <v>931</v>
      </c>
      <c r="D468"/>
      <c r="E468" s="6" t="s">
        <v>416</v>
      </c>
      <c r="F468" s="225"/>
      <c r="G468" s="8">
        <v>282.8</v>
      </c>
      <c r="H468"/>
      <c r="I468" s="1" t="s">
        <v>373</v>
      </c>
      <c r="J468"/>
      <c r="K468" s="6" t="s">
        <v>337</v>
      </c>
    </row>
    <row r="469" spans="1:11" x14ac:dyDescent="0.2">
      <c r="A469" s="5" t="s">
        <v>471</v>
      </c>
      <c r="B469"/>
      <c r="C469" s="231" t="s">
        <v>932</v>
      </c>
      <c r="D469"/>
      <c r="E469" s="6" t="s">
        <v>1021</v>
      </c>
      <c r="F469" s="225"/>
      <c r="G469" s="8">
        <v>314.29000000000002</v>
      </c>
      <c r="H469"/>
      <c r="I469" s="1" t="s">
        <v>292</v>
      </c>
      <c r="J469"/>
      <c r="K469" s="6" t="s">
        <v>328</v>
      </c>
    </row>
    <row r="470" spans="1:11" x14ac:dyDescent="0.2">
      <c r="A470" s="5" t="s">
        <v>471</v>
      </c>
      <c r="B470"/>
      <c r="C470" s="231" t="s">
        <v>933</v>
      </c>
      <c r="D470"/>
      <c r="E470" s="6" t="s">
        <v>1021</v>
      </c>
      <c r="F470" s="225"/>
      <c r="G470" s="8">
        <v>1466.67</v>
      </c>
      <c r="H470"/>
      <c r="I470" s="1" t="s">
        <v>292</v>
      </c>
      <c r="J470"/>
      <c r="K470" s="6" t="s">
        <v>328</v>
      </c>
    </row>
    <row r="471" spans="1:11" x14ac:dyDescent="0.2">
      <c r="A471" s="5" t="s">
        <v>471</v>
      </c>
      <c r="B471"/>
      <c r="C471" s="231" t="s">
        <v>934</v>
      </c>
      <c r="D471"/>
      <c r="E471" s="6" t="s">
        <v>1021</v>
      </c>
      <c r="F471" s="225"/>
      <c r="G471" s="8">
        <v>641.66999999999996</v>
      </c>
      <c r="H471"/>
      <c r="I471" s="1" t="s">
        <v>292</v>
      </c>
      <c r="J471"/>
      <c r="K471" s="6" t="s">
        <v>328</v>
      </c>
    </row>
    <row r="472" spans="1:11" x14ac:dyDescent="0.2">
      <c r="A472" s="5" t="s">
        <v>471</v>
      </c>
      <c r="B472"/>
      <c r="C472" s="231" t="s">
        <v>935</v>
      </c>
      <c r="D472"/>
      <c r="E472" s="6" t="s">
        <v>1021</v>
      </c>
      <c r="F472" s="225"/>
      <c r="G472" s="8">
        <v>962.5</v>
      </c>
      <c r="H472"/>
      <c r="I472" s="1" t="s">
        <v>292</v>
      </c>
      <c r="J472"/>
      <c r="K472" s="6" t="s">
        <v>328</v>
      </c>
    </row>
    <row r="473" spans="1:11" x14ac:dyDescent="0.2">
      <c r="A473" s="5" t="s">
        <v>471</v>
      </c>
      <c r="B473"/>
      <c r="C473" s="231" t="s">
        <v>936</v>
      </c>
      <c r="D473"/>
      <c r="E473" s="6" t="s">
        <v>1021</v>
      </c>
      <c r="F473" s="225"/>
      <c r="G473" s="8">
        <v>962.5</v>
      </c>
      <c r="H473"/>
      <c r="I473" s="1" t="s">
        <v>292</v>
      </c>
      <c r="J473"/>
      <c r="K473" s="6" t="s">
        <v>328</v>
      </c>
    </row>
    <row r="474" spans="1:11" x14ac:dyDescent="0.2">
      <c r="A474" s="5" t="s">
        <v>471</v>
      </c>
      <c r="B474"/>
      <c r="C474" s="231" t="s">
        <v>937</v>
      </c>
      <c r="D474"/>
      <c r="E474" s="6" t="s">
        <v>1021</v>
      </c>
      <c r="F474" s="225"/>
      <c r="G474" s="8">
        <v>314.27999999999997</v>
      </c>
      <c r="H474"/>
      <c r="I474" s="1" t="s">
        <v>292</v>
      </c>
      <c r="J474"/>
      <c r="K474" s="6" t="s">
        <v>328</v>
      </c>
    </row>
    <row r="475" spans="1:11" x14ac:dyDescent="0.2">
      <c r="A475" s="5" t="s">
        <v>455</v>
      </c>
      <c r="B475"/>
      <c r="C475" s="231" t="s">
        <v>938</v>
      </c>
      <c r="D475"/>
      <c r="E475" s="6" t="s">
        <v>1048</v>
      </c>
      <c r="F475" s="225"/>
      <c r="G475" s="8">
        <v>394.81</v>
      </c>
      <c r="H475"/>
      <c r="I475" s="1" t="s">
        <v>304</v>
      </c>
      <c r="J475"/>
      <c r="K475" s="6" t="s">
        <v>319</v>
      </c>
    </row>
    <row r="476" spans="1:11" x14ac:dyDescent="0.2">
      <c r="A476" s="5" t="s">
        <v>455</v>
      </c>
      <c r="B476"/>
      <c r="C476" s="231" t="s">
        <v>939</v>
      </c>
      <c r="D476"/>
      <c r="E476" s="6" t="s">
        <v>375</v>
      </c>
      <c r="F476" s="225"/>
      <c r="G476" s="8">
        <v>3093.26</v>
      </c>
      <c r="H476"/>
      <c r="I476" s="1" t="s">
        <v>371</v>
      </c>
      <c r="J476"/>
      <c r="K476" s="6" t="s">
        <v>325</v>
      </c>
    </row>
    <row r="477" spans="1:11" x14ac:dyDescent="0.2">
      <c r="A477" s="5" t="s">
        <v>470</v>
      </c>
      <c r="B477"/>
      <c r="C477" s="231" t="s">
        <v>940</v>
      </c>
      <c r="D477"/>
      <c r="E477" s="6" t="s">
        <v>377</v>
      </c>
      <c r="F477" s="225"/>
      <c r="G477" s="8">
        <v>459.17</v>
      </c>
      <c r="H477"/>
      <c r="I477" s="1" t="s">
        <v>280</v>
      </c>
      <c r="J477"/>
      <c r="K477" s="6" t="s">
        <v>28</v>
      </c>
    </row>
    <row r="478" spans="1:11" x14ac:dyDescent="0.2">
      <c r="A478" s="5" t="s">
        <v>470</v>
      </c>
      <c r="B478"/>
      <c r="C478" s="231" t="s">
        <v>941</v>
      </c>
      <c r="D478"/>
      <c r="E478" s="6" t="s">
        <v>379</v>
      </c>
      <c r="F478" s="225"/>
      <c r="G478" s="8">
        <v>858</v>
      </c>
      <c r="H478"/>
      <c r="I478" s="1" t="s">
        <v>434</v>
      </c>
      <c r="J478"/>
      <c r="K478" s="6" t="s">
        <v>28</v>
      </c>
    </row>
    <row r="479" spans="1:11" x14ac:dyDescent="0.2">
      <c r="A479" s="5" t="s">
        <v>471</v>
      </c>
      <c r="B479"/>
      <c r="C479" s="231" t="s">
        <v>942</v>
      </c>
      <c r="D479"/>
      <c r="E479" s="6" t="s">
        <v>261</v>
      </c>
      <c r="F479" s="225"/>
      <c r="G479" s="8">
        <v>377.2</v>
      </c>
      <c r="H479"/>
      <c r="I479" s="1" t="s">
        <v>283</v>
      </c>
      <c r="J479"/>
      <c r="K479" s="6" t="s">
        <v>327</v>
      </c>
    </row>
    <row r="480" spans="1:11" x14ac:dyDescent="0.2">
      <c r="A480" s="5" t="s">
        <v>471</v>
      </c>
      <c r="B480"/>
      <c r="C480" s="231" t="s">
        <v>943</v>
      </c>
      <c r="D480"/>
      <c r="E480" s="6" t="s">
        <v>1049</v>
      </c>
      <c r="F480" s="225"/>
      <c r="G480" s="8">
        <v>2500</v>
      </c>
      <c r="H480"/>
      <c r="I480" s="1" t="s">
        <v>1075</v>
      </c>
      <c r="J480"/>
      <c r="K480" s="6" t="s">
        <v>329</v>
      </c>
    </row>
    <row r="481" spans="1:11" x14ac:dyDescent="0.2">
      <c r="A481" s="5" t="s">
        <v>471</v>
      </c>
      <c r="B481"/>
      <c r="C481" s="231" t="s">
        <v>944</v>
      </c>
      <c r="D481"/>
      <c r="E481" s="6" t="s">
        <v>1049</v>
      </c>
      <c r="F481" s="225"/>
      <c r="G481" s="8">
        <v>17150</v>
      </c>
      <c r="H481"/>
      <c r="I481" s="1" t="s">
        <v>1075</v>
      </c>
      <c r="J481"/>
      <c r="K481" s="6" t="s">
        <v>329</v>
      </c>
    </row>
    <row r="482" spans="1:11" x14ac:dyDescent="0.2">
      <c r="A482" s="5" t="s">
        <v>471</v>
      </c>
      <c r="B482"/>
      <c r="C482" s="231" t="s">
        <v>945</v>
      </c>
      <c r="D482"/>
      <c r="E482" s="6" t="s">
        <v>1039</v>
      </c>
      <c r="F482" s="225"/>
      <c r="G482" s="8">
        <v>1400</v>
      </c>
      <c r="H482"/>
      <c r="I482" s="1" t="s">
        <v>284</v>
      </c>
      <c r="J482"/>
      <c r="K482" s="6" t="s">
        <v>322</v>
      </c>
    </row>
    <row r="483" spans="1:11" x14ac:dyDescent="0.2">
      <c r="A483" s="5" t="s">
        <v>471</v>
      </c>
      <c r="B483"/>
      <c r="C483" s="231" t="s">
        <v>946</v>
      </c>
      <c r="D483"/>
      <c r="E483" s="6" t="s">
        <v>414</v>
      </c>
      <c r="F483" s="225"/>
      <c r="G483" s="8">
        <v>6766</v>
      </c>
      <c r="H483"/>
      <c r="I483" s="1" t="s">
        <v>437</v>
      </c>
      <c r="J483"/>
      <c r="K483" s="6" t="s">
        <v>316</v>
      </c>
    </row>
    <row r="484" spans="1:11" x14ac:dyDescent="0.2">
      <c r="A484" s="5" t="s">
        <v>471</v>
      </c>
      <c r="B484"/>
      <c r="C484" s="231" t="s">
        <v>947</v>
      </c>
      <c r="D484"/>
      <c r="E484" s="6" t="s">
        <v>1021</v>
      </c>
      <c r="F484" s="225"/>
      <c r="G484" s="8">
        <v>1332.42</v>
      </c>
      <c r="H484"/>
      <c r="I484" s="1" t="s">
        <v>292</v>
      </c>
      <c r="J484"/>
      <c r="K484" s="6" t="s">
        <v>328</v>
      </c>
    </row>
    <row r="485" spans="1:11" x14ac:dyDescent="0.2">
      <c r="A485" s="5" t="s">
        <v>471</v>
      </c>
      <c r="B485"/>
      <c r="C485" s="231" t="s">
        <v>948</v>
      </c>
      <c r="D485"/>
      <c r="E485" s="6" t="s">
        <v>1021</v>
      </c>
      <c r="F485" s="225"/>
      <c r="G485" s="8">
        <v>1384.8</v>
      </c>
      <c r="H485"/>
      <c r="I485" s="1" t="s">
        <v>292</v>
      </c>
      <c r="J485"/>
      <c r="K485" s="6" t="s">
        <v>328</v>
      </c>
    </row>
    <row r="486" spans="1:11" x14ac:dyDescent="0.2">
      <c r="A486" s="5" t="s">
        <v>471</v>
      </c>
      <c r="B486"/>
      <c r="C486" s="231" t="s">
        <v>949</v>
      </c>
      <c r="D486"/>
      <c r="E486" s="6" t="s">
        <v>1021</v>
      </c>
      <c r="F486" s="225"/>
      <c r="G486" s="8">
        <v>1437.18</v>
      </c>
      <c r="H486"/>
      <c r="I486" s="1" t="s">
        <v>292</v>
      </c>
      <c r="J486"/>
      <c r="K486" s="6" t="s">
        <v>328</v>
      </c>
    </row>
    <row r="487" spans="1:11" x14ac:dyDescent="0.2">
      <c r="A487" s="5" t="s">
        <v>471</v>
      </c>
      <c r="B487"/>
      <c r="C487" s="231" t="s">
        <v>950</v>
      </c>
      <c r="D487"/>
      <c r="E487" s="6" t="s">
        <v>1021</v>
      </c>
      <c r="F487" s="225"/>
      <c r="G487" s="8">
        <v>1437.18</v>
      </c>
      <c r="H487"/>
      <c r="I487" s="1" t="s">
        <v>292</v>
      </c>
      <c r="J487"/>
      <c r="K487" s="6" t="s">
        <v>328</v>
      </c>
    </row>
    <row r="488" spans="1:11" x14ac:dyDescent="0.2">
      <c r="A488" s="5" t="s">
        <v>455</v>
      </c>
      <c r="B488"/>
      <c r="C488" s="231" t="s">
        <v>951</v>
      </c>
      <c r="D488"/>
      <c r="E488" s="6" t="s">
        <v>18</v>
      </c>
      <c r="F488" s="225"/>
      <c r="G488" s="8">
        <v>335.25</v>
      </c>
      <c r="H488"/>
      <c r="I488" s="1" t="s">
        <v>277</v>
      </c>
      <c r="J488"/>
      <c r="K488" s="6" t="s">
        <v>29</v>
      </c>
    </row>
    <row r="489" spans="1:11" x14ac:dyDescent="0.2">
      <c r="A489" s="5" t="s">
        <v>471</v>
      </c>
      <c r="B489"/>
      <c r="C489" s="231" t="s">
        <v>952</v>
      </c>
      <c r="D489"/>
      <c r="E489" s="6" t="s">
        <v>1126</v>
      </c>
      <c r="F489" s="225"/>
      <c r="G489" s="8">
        <v>567</v>
      </c>
      <c r="H489"/>
      <c r="I489" s="1" t="s">
        <v>280</v>
      </c>
      <c r="J489"/>
      <c r="K489" s="6" t="s">
        <v>28</v>
      </c>
    </row>
    <row r="490" spans="1:11" x14ac:dyDescent="0.2">
      <c r="A490" s="5" t="s">
        <v>455</v>
      </c>
      <c r="B490"/>
      <c r="C490" s="231" t="s">
        <v>953</v>
      </c>
      <c r="D490"/>
      <c r="E490" s="6" t="s">
        <v>431</v>
      </c>
      <c r="F490" s="225"/>
      <c r="G490" s="8">
        <v>314.62</v>
      </c>
      <c r="H490"/>
      <c r="I490" s="1" t="s">
        <v>277</v>
      </c>
      <c r="J490"/>
      <c r="K490" s="6" t="s">
        <v>319</v>
      </c>
    </row>
    <row r="491" spans="1:11" x14ac:dyDescent="0.2">
      <c r="A491" s="5" t="s">
        <v>471</v>
      </c>
      <c r="B491"/>
      <c r="C491" s="231" t="s">
        <v>954</v>
      </c>
      <c r="D491"/>
      <c r="E491" s="6" t="s">
        <v>448</v>
      </c>
      <c r="F491" s="225"/>
      <c r="G491" s="8">
        <v>11500</v>
      </c>
      <c r="H491"/>
      <c r="I491" s="1" t="s">
        <v>285</v>
      </c>
      <c r="J491"/>
      <c r="K491" s="6" t="s">
        <v>28</v>
      </c>
    </row>
    <row r="492" spans="1:11" x14ac:dyDescent="0.2">
      <c r="A492" s="5" t="s">
        <v>455</v>
      </c>
      <c r="B492"/>
      <c r="C492" s="231" t="s">
        <v>955</v>
      </c>
      <c r="D492"/>
      <c r="E492" s="6" t="s">
        <v>392</v>
      </c>
      <c r="F492" s="225"/>
      <c r="G492" s="8">
        <v>400</v>
      </c>
      <c r="H492"/>
      <c r="I492" s="1" t="s">
        <v>289</v>
      </c>
      <c r="J492"/>
      <c r="K492" s="6" t="s">
        <v>396</v>
      </c>
    </row>
    <row r="493" spans="1:11" x14ac:dyDescent="0.2">
      <c r="A493" s="5" t="s">
        <v>455</v>
      </c>
      <c r="B493"/>
      <c r="C493" s="231" t="s">
        <v>956</v>
      </c>
      <c r="D493"/>
      <c r="E493" s="6" t="s">
        <v>392</v>
      </c>
      <c r="F493" s="225"/>
      <c r="G493" s="8">
        <v>450</v>
      </c>
      <c r="H493"/>
      <c r="I493" s="1" t="s">
        <v>289</v>
      </c>
      <c r="J493"/>
      <c r="K493" s="6" t="s">
        <v>396</v>
      </c>
    </row>
    <row r="494" spans="1:11" x14ac:dyDescent="0.2">
      <c r="A494" s="5" t="s">
        <v>471</v>
      </c>
      <c r="B494"/>
      <c r="C494" s="231" t="s">
        <v>957</v>
      </c>
      <c r="D494"/>
      <c r="E494" s="6" t="s">
        <v>392</v>
      </c>
      <c r="F494" s="225"/>
      <c r="G494" s="8">
        <v>300</v>
      </c>
      <c r="H494"/>
      <c r="I494" s="1" t="s">
        <v>289</v>
      </c>
      <c r="J494"/>
      <c r="K494" s="6" t="s">
        <v>396</v>
      </c>
    </row>
    <row r="495" spans="1:11" x14ac:dyDescent="0.2">
      <c r="A495" s="5" t="s">
        <v>471</v>
      </c>
      <c r="B495"/>
      <c r="C495" s="231" t="s">
        <v>958</v>
      </c>
      <c r="D495"/>
      <c r="E495" s="6" t="s">
        <v>363</v>
      </c>
      <c r="F495" s="225"/>
      <c r="G495" s="8">
        <v>307.89</v>
      </c>
      <c r="H495"/>
      <c r="I495" s="1" t="s">
        <v>279</v>
      </c>
      <c r="J495"/>
      <c r="K495" s="6" t="s">
        <v>348</v>
      </c>
    </row>
    <row r="496" spans="1:11" x14ac:dyDescent="0.2">
      <c r="A496" s="5" t="s">
        <v>455</v>
      </c>
      <c r="B496"/>
      <c r="C496" s="231" t="s">
        <v>959</v>
      </c>
      <c r="D496"/>
      <c r="E496" s="6" t="s">
        <v>369</v>
      </c>
      <c r="F496" s="225"/>
      <c r="G496" s="8">
        <v>1595.25</v>
      </c>
      <c r="H496"/>
      <c r="I496" s="1" t="s">
        <v>288</v>
      </c>
      <c r="J496"/>
      <c r="K496" s="6" t="s">
        <v>28</v>
      </c>
    </row>
    <row r="497" spans="1:11" x14ac:dyDescent="0.2">
      <c r="A497" s="5" t="s">
        <v>471</v>
      </c>
      <c r="B497"/>
      <c r="C497" s="231" t="s">
        <v>960</v>
      </c>
      <c r="D497"/>
      <c r="E497" s="6" t="s">
        <v>369</v>
      </c>
      <c r="F497" s="225"/>
      <c r="G497" s="8">
        <v>1344.81</v>
      </c>
      <c r="H497"/>
      <c r="I497" s="1" t="s">
        <v>290</v>
      </c>
      <c r="J497"/>
      <c r="K497" s="6" t="s">
        <v>28</v>
      </c>
    </row>
    <row r="498" spans="1:11" x14ac:dyDescent="0.2">
      <c r="A498" s="5" t="s">
        <v>471</v>
      </c>
      <c r="B498"/>
      <c r="C498" s="231" t="s">
        <v>961</v>
      </c>
      <c r="D498"/>
      <c r="E498" s="6" t="s">
        <v>398</v>
      </c>
      <c r="F498" s="225"/>
      <c r="G498" s="8">
        <v>1638.75</v>
      </c>
      <c r="H498"/>
      <c r="I498" s="1" t="s">
        <v>357</v>
      </c>
      <c r="J498"/>
      <c r="K498" s="6" t="s">
        <v>28</v>
      </c>
    </row>
    <row r="499" spans="1:11" x14ac:dyDescent="0.2">
      <c r="A499" s="5" t="s">
        <v>471</v>
      </c>
      <c r="B499"/>
      <c r="C499" s="231" t="s">
        <v>962</v>
      </c>
      <c r="D499"/>
      <c r="E499" s="6" t="s">
        <v>1038</v>
      </c>
      <c r="F499" s="225"/>
      <c r="G499" s="8">
        <v>609</v>
      </c>
      <c r="H499"/>
      <c r="I499" s="1" t="s">
        <v>280</v>
      </c>
      <c r="J499"/>
      <c r="K499" s="6" t="s">
        <v>28</v>
      </c>
    </row>
    <row r="500" spans="1:11" x14ac:dyDescent="0.2">
      <c r="A500" s="5" t="s">
        <v>455</v>
      </c>
      <c r="B500"/>
      <c r="C500" s="231" t="s">
        <v>963</v>
      </c>
      <c r="D500"/>
      <c r="E500" s="6" t="s">
        <v>1050</v>
      </c>
      <c r="F500" s="225"/>
      <c r="G500" s="8">
        <v>543.13</v>
      </c>
      <c r="H500"/>
      <c r="I500" s="1" t="s">
        <v>410</v>
      </c>
      <c r="J500"/>
      <c r="K500" s="6" t="s">
        <v>337</v>
      </c>
    </row>
    <row r="501" spans="1:11" x14ac:dyDescent="0.2">
      <c r="A501" s="5" t="s">
        <v>471</v>
      </c>
      <c r="B501"/>
      <c r="C501" s="231" t="s">
        <v>964</v>
      </c>
      <c r="D501"/>
      <c r="E501" s="6" t="s">
        <v>258</v>
      </c>
      <c r="F501" s="225"/>
      <c r="G501" s="8">
        <v>1181.25</v>
      </c>
      <c r="H501"/>
      <c r="I501" s="1" t="s">
        <v>279</v>
      </c>
      <c r="J501"/>
      <c r="K501" s="6" t="s">
        <v>28</v>
      </c>
    </row>
    <row r="502" spans="1:11" x14ac:dyDescent="0.2">
      <c r="A502" s="5" t="s">
        <v>455</v>
      </c>
      <c r="B502"/>
      <c r="C502" s="231" t="s">
        <v>965</v>
      </c>
      <c r="D502"/>
      <c r="E502" s="6" t="s">
        <v>1051</v>
      </c>
      <c r="F502" s="225"/>
      <c r="G502" s="8">
        <v>3069.64</v>
      </c>
      <c r="H502"/>
      <c r="I502" s="1" t="s">
        <v>1076</v>
      </c>
      <c r="J502"/>
      <c r="K502" s="6" t="s">
        <v>1098</v>
      </c>
    </row>
    <row r="503" spans="1:11" x14ac:dyDescent="0.2">
      <c r="A503" s="5" t="s">
        <v>471</v>
      </c>
      <c r="B503"/>
      <c r="C503" s="231" t="s">
        <v>966</v>
      </c>
      <c r="D503"/>
      <c r="E503" s="6" t="s">
        <v>397</v>
      </c>
      <c r="F503" s="225"/>
      <c r="G503" s="8">
        <v>1203</v>
      </c>
      <c r="H503"/>
      <c r="I503" s="1" t="s">
        <v>293</v>
      </c>
      <c r="J503"/>
      <c r="K503" s="6" t="s">
        <v>317</v>
      </c>
    </row>
    <row r="504" spans="1:11" x14ac:dyDescent="0.2">
      <c r="A504" s="5" t="s">
        <v>455</v>
      </c>
      <c r="B504"/>
      <c r="C504" s="231" t="s">
        <v>967</v>
      </c>
      <c r="D504"/>
      <c r="E504" s="6" t="s">
        <v>356</v>
      </c>
      <c r="F504" s="225"/>
      <c r="G504" s="8">
        <v>854.39</v>
      </c>
      <c r="H504"/>
      <c r="I504" s="1" t="s">
        <v>292</v>
      </c>
      <c r="J504"/>
      <c r="K504" s="6" t="s">
        <v>328</v>
      </c>
    </row>
    <row r="505" spans="1:11" x14ac:dyDescent="0.2">
      <c r="A505" s="5" t="s">
        <v>471</v>
      </c>
      <c r="B505"/>
      <c r="C505" s="231" t="s">
        <v>968</v>
      </c>
      <c r="D505"/>
      <c r="E505" s="6" t="s">
        <v>364</v>
      </c>
      <c r="F505" s="225"/>
      <c r="G505" s="8">
        <v>273.02</v>
      </c>
      <c r="H505"/>
      <c r="I505" s="1" t="s">
        <v>299</v>
      </c>
      <c r="J505"/>
      <c r="K505" s="6" t="s">
        <v>28</v>
      </c>
    </row>
    <row r="506" spans="1:11" x14ac:dyDescent="0.2">
      <c r="A506" s="5" t="s">
        <v>471</v>
      </c>
      <c r="B506"/>
      <c r="C506" s="231" t="s">
        <v>969</v>
      </c>
      <c r="D506"/>
      <c r="E506" s="6" t="s">
        <v>364</v>
      </c>
      <c r="F506" s="225"/>
      <c r="G506" s="8">
        <v>3424.96</v>
      </c>
      <c r="H506"/>
      <c r="I506" s="1" t="s">
        <v>280</v>
      </c>
      <c r="J506"/>
      <c r="K506" s="6" t="s">
        <v>28</v>
      </c>
    </row>
    <row r="507" spans="1:11" x14ac:dyDescent="0.2">
      <c r="A507" s="5" t="s">
        <v>471</v>
      </c>
      <c r="B507"/>
      <c r="C507" s="231" t="s">
        <v>970</v>
      </c>
      <c r="D507"/>
      <c r="E507" s="6" t="s">
        <v>344</v>
      </c>
      <c r="F507" s="225"/>
      <c r="G507" s="8">
        <v>507.02</v>
      </c>
      <c r="H507"/>
      <c r="I507" s="1" t="s">
        <v>296</v>
      </c>
      <c r="J507"/>
      <c r="K507" s="6" t="s">
        <v>22</v>
      </c>
    </row>
    <row r="508" spans="1:11" x14ac:dyDescent="0.2">
      <c r="A508" s="5" t="s">
        <v>455</v>
      </c>
      <c r="B508"/>
      <c r="C508" s="231" t="s">
        <v>971</v>
      </c>
      <c r="D508"/>
      <c r="E508" s="6" t="s">
        <v>248</v>
      </c>
      <c r="F508" s="225"/>
      <c r="G508" s="8">
        <v>1160</v>
      </c>
      <c r="H508"/>
      <c r="I508" s="1" t="s">
        <v>277</v>
      </c>
      <c r="J508"/>
      <c r="K508" s="6" t="s">
        <v>334</v>
      </c>
    </row>
    <row r="509" spans="1:11" x14ac:dyDescent="0.2">
      <c r="A509" s="5" t="s">
        <v>471</v>
      </c>
      <c r="B509"/>
      <c r="C509" s="231" t="s">
        <v>972</v>
      </c>
      <c r="D509"/>
      <c r="E509" s="6" t="s">
        <v>248</v>
      </c>
      <c r="F509" s="225"/>
      <c r="G509" s="8">
        <v>280</v>
      </c>
      <c r="H509"/>
      <c r="I509" s="1" t="s">
        <v>290</v>
      </c>
      <c r="J509"/>
      <c r="K509" s="6" t="s">
        <v>29</v>
      </c>
    </row>
    <row r="510" spans="1:11" x14ac:dyDescent="0.2">
      <c r="A510" s="5" t="s">
        <v>471</v>
      </c>
      <c r="B510"/>
      <c r="C510" s="231" t="s">
        <v>973</v>
      </c>
      <c r="D510"/>
      <c r="E510" s="6" t="s">
        <v>407</v>
      </c>
      <c r="F510" s="225"/>
      <c r="G510" s="8">
        <v>1861.18</v>
      </c>
      <c r="H510"/>
      <c r="I510" s="1" t="s">
        <v>445</v>
      </c>
      <c r="J510"/>
      <c r="K510" s="6" t="s">
        <v>29</v>
      </c>
    </row>
    <row r="511" spans="1:11" x14ac:dyDescent="0.2">
      <c r="A511" s="5" t="s">
        <v>455</v>
      </c>
      <c r="B511"/>
      <c r="C511" s="231" t="s">
        <v>974</v>
      </c>
      <c r="D511"/>
      <c r="E511" s="6" t="s">
        <v>1128</v>
      </c>
      <c r="F511" s="225"/>
      <c r="G511" s="8">
        <v>5000</v>
      </c>
      <c r="H511"/>
      <c r="I511" s="1" t="s">
        <v>383</v>
      </c>
      <c r="J511"/>
      <c r="K511" s="6" t="s">
        <v>1099</v>
      </c>
    </row>
    <row r="512" spans="1:11" x14ac:dyDescent="0.2">
      <c r="A512" s="5" t="s">
        <v>455</v>
      </c>
      <c r="B512"/>
      <c r="C512" s="231" t="s">
        <v>975</v>
      </c>
      <c r="D512"/>
      <c r="E512" s="6" t="s">
        <v>377</v>
      </c>
      <c r="F512" s="225"/>
      <c r="G512" s="8">
        <v>539.83000000000004</v>
      </c>
      <c r="H512"/>
      <c r="I512" s="1" t="s">
        <v>280</v>
      </c>
      <c r="J512"/>
      <c r="K512" s="6" t="s">
        <v>28</v>
      </c>
    </row>
    <row r="513" spans="1:11" x14ac:dyDescent="0.2">
      <c r="A513" s="5" t="s">
        <v>455</v>
      </c>
      <c r="B513"/>
      <c r="C513" s="231" t="s">
        <v>976</v>
      </c>
      <c r="D513"/>
      <c r="E513" s="6" t="s">
        <v>1052</v>
      </c>
      <c r="F513" s="225"/>
      <c r="G513" s="8">
        <v>2160</v>
      </c>
      <c r="H513"/>
      <c r="I513" s="1" t="s">
        <v>306</v>
      </c>
      <c r="J513"/>
      <c r="K513" s="6" t="s">
        <v>401</v>
      </c>
    </row>
    <row r="514" spans="1:11" x14ac:dyDescent="0.2">
      <c r="A514" s="5" t="s">
        <v>455</v>
      </c>
      <c r="B514"/>
      <c r="C514" s="231" t="s">
        <v>977</v>
      </c>
      <c r="D514"/>
      <c r="E514" s="6" t="s">
        <v>1019</v>
      </c>
      <c r="F514" s="225"/>
      <c r="G514" s="8">
        <v>850</v>
      </c>
      <c r="H514"/>
      <c r="I514" s="1" t="s">
        <v>290</v>
      </c>
      <c r="J514"/>
      <c r="K514" s="6" t="s">
        <v>385</v>
      </c>
    </row>
    <row r="515" spans="1:11" x14ac:dyDescent="0.2">
      <c r="A515" s="5" t="s">
        <v>455</v>
      </c>
      <c r="B515"/>
      <c r="C515" s="231" t="s">
        <v>978</v>
      </c>
      <c r="D515"/>
      <c r="E515" s="6" t="s">
        <v>450</v>
      </c>
      <c r="F515" s="225"/>
      <c r="G515" s="8">
        <v>375.54</v>
      </c>
      <c r="H515"/>
      <c r="I515" s="1" t="s">
        <v>305</v>
      </c>
      <c r="J515"/>
      <c r="K515" s="6" t="s">
        <v>2</v>
      </c>
    </row>
    <row r="516" spans="1:11" x14ac:dyDescent="0.2">
      <c r="A516" s="5" t="s">
        <v>471</v>
      </c>
      <c r="B516"/>
      <c r="C516" s="231" t="s">
        <v>979</v>
      </c>
      <c r="D516"/>
      <c r="E516" s="6" t="s">
        <v>379</v>
      </c>
      <c r="F516" s="225"/>
      <c r="G516" s="8">
        <v>888.16</v>
      </c>
      <c r="H516"/>
      <c r="I516" s="1" t="s">
        <v>434</v>
      </c>
      <c r="J516"/>
      <c r="K516" s="6" t="s">
        <v>28</v>
      </c>
    </row>
    <row r="517" spans="1:11" x14ac:dyDescent="0.2">
      <c r="A517" s="5" t="s">
        <v>471</v>
      </c>
      <c r="B517"/>
      <c r="C517" s="231" t="s">
        <v>980</v>
      </c>
      <c r="D517"/>
      <c r="E517" s="6" t="s">
        <v>398</v>
      </c>
      <c r="F517" s="225"/>
      <c r="G517" s="227" t="s">
        <v>52</v>
      </c>
      <c r="H517"/>
      <c r="I517" s="1" t="s">
        <v>285</v>
      </c>
      <c r="J517"/>
      <c r="K517" s="6" t="s">
        <v>28</v>
      </c>
    </row>
    <row r="518" spans="1:11" x14ac:dyDescent="0.2">
      <c r="A518" s="5" t="s">
        <v>455</v>
      </c>
      <c r="B518"/>
      <c r="C518" s="231" t="s">
        <v>981</v>
      </c>
      <c r="D518"/>
      <c r="E518" s="6" t="s">
        <v>247</v>
      </c>
      <c r="F518" s="225"/>
      <c r="G518" s="8">
        <v>718.26</v>
      </c>
      <c r="H518"/>
      <c r="I518" s="1" t="s">
        <v>305</v>
      </c>
      <c r="J518"/>
      <c r="K518" s="6" t="s">
        <v>323</v>
      </c>
    </row>
    <row r="519" spans="1:11" x14ac:dyDescent="0.2">
      <c r="A519" s="5" t="s">
        <v>455</v>
      </c>
      <c r="B519"/>
      <c r="C519" s="231" t="s">
        <v>982</v>
      </c>
      <c r="D519"/>
      <c r="E519" s="6" t="s">
        <v>247</v>
      </c>
      <c r="F519" s="225"/>
      <c r="G519" s="8">
        <v>1622.53</v>
      </c>
      <c r="H519"/>
      <c r="I519" s="1" t="s">
        <v>302</v>
      </c>
      <c r="J519"/>
      <c r="K519" s="6" t="s">
        <v>323</v>
      </c>
    </row>
    <row r="520" spans="1:11" x14ac:dyDescent="0.2">
      <c r="A520" s="5" t="s">
        <v>455</v>
      </c>
      <c r="B520"/>
      <c r="C520" s="231" t="s">
        <v>983</v>
      </c>
      <c r="D520"/>
      <c r="E520" s="6" t="s">
        <v>247</v>
      </c>
      <c r="F520" s="225"/>
      <c r="G520" s="8">
        <v>598.87</v>
      </c>
      <c r="H520"/>
      <c r="I520" s="1" t="s">
        <v>303</v>
      </c>
      <c r="J520"/>
      <c r="K520" s="6" t="s">
        <v>323</v>
      </c>
    </row>
    <row r="521" spans="1:11" x14ac:dyDescent="0.2">
      <c r="A521" s="5" t="s">
        <v>455</v>
      </c>
      <c r="B521"/>
      <c r="C521" s="231" t="s">
        <v>984</v>
      </c>
      <c r="D521"/>
      <c r="E521" s="6" t="s">
        <v>247</v>
      </c>
      <c r="F521" s="225"/>
      <c r="G521" s="8">
        <v>509.94</v>
      </c>
      <c r="H521"/>
      <c r="I521" s="1" t="s">
        <v>301</v>
      </c>
      <c r="J521"/>
      <c r="K521" s="6" t="s">
        <v>323</v>
      </c>
    </row>
    <row r="522" spans="1:11" x14ac:dyDescent="0.2">
      <c r="A522" s="5" t="s">
        <v>471</v>
      </c>
      <c r="B522"/>
      <c r="C522" s="231" t="s">
        <v>985</v>
      </c>
      <c r="D522"/>
      <c r="E522" s="6" t="s">
        <v>265</v>
      </c>
      <c r="F522" s="225"/>
      <c r="G522" s="8">
        <v>840</v>
      </c>
      <c r="H522"/>
      <c r="I522" s="1" t="s">
        <v>359</v>
      </c>
      <c r="J522"/>
      <c r="K522" s="6" t="s">
        <v>28</v>
      </c>
    </row>
    <row r="523" spans="1:11" x14ac:dyDescent="0.2">
      <c r="A523" s="5" t="s">
        <v>455</v>
      </c>
      <c r="B523"/>
      <c r="C523" s="231" t="s">
        <v>986</v>
      </c>
      <c r="D523"/>
      <c r="E523" s="6" t="s">
        <v>1129</v>
      </c>
      <c r="F523" s="225"/>
      <c r="G523" s="8">
        <v>6660</v>
      </c>
      <c r="H523"/>
      <c r="I523" s="1" t="s">
        <v>276</v>
      </c>
      <c r="J523"/>
      <c r="K523" s="6" t="s">
        <v>343</v>
      </c>
    </row>
    <row r="524" spans="1:11" x14ac:dyDescent="0.2">
      <c r="A524" s="5" t="s">
        <v>471</v>
      </c>
      <c r="B524"/>
      <c r="C524" s="231" t="s">
        <v>987</v>
      </c>
      <c r="D524"/>
      <c r="E524" s="6" t="s">
        <v>253</v>
      </c>
      <c r="F524" s="225"/>
      <c r="G524" s="8">
        <v>465.6</v>
      </c>
      <c r="H524"/>
      <c r="I524" s="1" t="s">
        <v>291</v>
      </c>
      <c r="J524"/>
      <c r="K524" s="6" t="s">
        <v>331</v>
      </c>
    </row>
    <row r="525" spans="1:11" x14ac:dyDescent="0.2">
      <c r="A525" s="5" t="s">
        <v>471</v>
      </c>
      <c r="B525"/>
      <c r="C525" s="231" t="s">
        <v>988</v>
      </c>
      <c r="D525"/>
      <c r="E525" s="6" t="s">
        <v>416</v>
      </c>
      <c r="F525" s="225"/>
      <c r="G525" s="8">
        <v>500.9</v>
      </c>
      <c r="H525"/>
      <c r="I525" s="1" t="s">
        <v>373</v>
      </c>
      <c r="J525"/>
      <c r="K525" s="6" t="s">
        <v>337</v>
      </c>
    </row>
    <row r="526" spans="1:11" x14ac:dyDescent="0.2">
      <c r="A526" s="5" t="s">
        <v>455</v>
      </c>
      <c r="B526"/>
      <c r="C526" s="231" t="s">
        <v>989</v>
      </c>
      <c r="D526"/>
      <c r="E526" s="6" t="s">
        <v>1126</v>
      </c>
      <c r="F526" s="225"/>
      <c r="G526" s="8">
        <v>582.75</v>
      </c>
      <c r="H526"/>
      <c r="I526" s="1" t="s">
        <v>280</v>
      </c>
      <c r="J526"/>
      <c r="K526" s="6" t="s">
        <v>28</v>
      </c>
    </row>
    <row r="527" spans="1:11" x14ac:dyDescent="0.2">
      <c r="A527" s="5" t="s">
        <v>455</v>
      </c>
      <c r="B527"/>
      <c r="C527" s="231" t="s">
        <v>990</v>
      </c>
      <c r="D527"/>
      <c r="E527" s="6" t="s">
        <v>1038</v>
      </c>
      <c r="F527" s="225"/>
      <c r="G527" s="8">
        <v>413</v>
      </c>
      <c r="H527"/>
      <c r="I527" s="1" t="s">
        <v>280</v>
      </c>
      <c r="J527"/>
      <c r="K527" s="6" t="s">
        <v>28</v>
      </c>
    </row>
    <row r="528" spans="1:11" x14ac:dyDescent="0.2">
      <c r="A528" s="5" t="s">
        <v>455</v>
      </c>
      <c r="B528"/>
      <c r="C528" s="231" t="s">
        <v>991</v>
      </c>
      <c r="D528"/>
      <c r="E528" s="6" t="s">
        <v>389</v>
      </c>
      <c r="F528" s="225"/>
      <c r="G528" s="8">
        <v>8236</v>
      </c>
      <c r="H528"/>
      <c r="I528" s="1" t="s">
        <v>274</v>
      </c>
      <c r="J528"/>
      <c r="K528" s="6" t="s">
        <v>384</v>
      </c>
    </row>
    <row r="529" spans="1:11" x14ac:dyDescent="0.2">
      <c r="A529" s="5" t="s">
        <v>455</v>
      </c>
      <c r="B529"/>
      <c r="C529" s="231" t="s">
        <v>992</v>
      </c>
      <c r="D529"/>
      <c r="E529" s="6" t="s">
        <v>1130</v>
      </c>
      <c r="F529" s="225"/>
      <c r="G529" s="8">
        <v>613</v>
      </c>
      <c r="H529"/>
      <c r="I529" s="1" t="s">
        <v>291</v>
      </c>
      <c r="J529"/>
      <c r="K529" s="6" t="s">
        <v>316</v>
      </c>
    </row>
    <row r="530" spans="1:11" x14ac:dyDescent="0.2">
      <c r="A530" s="5" t="s">
        <v>455</v>
      </c>
      <c r="B530"/>
      <c r="C530" s="231" t="s">
        <v>993</v>
      </c>
      <c r="D530"/>
      <c r="E530" s="6" t="s">
        <v>258</v>
      </c>
      <c r="F530" s="225"/>
      <c r="G530" s="8">
        <v>1181.25</v>
      </c>
      <c r="H530"/>
      <c r="I530" s="1" t="s">
        <v>279</v>
      </c>
      <c r="J530"/>
      <c r="K530" s="6" t="s">
        <v>28</v>
      </c>
    </row>
    <row r="531" spans="1:11" x14ac:dyDescent="0.2">
      <c r="A531" s="5" t="s">
        <v>455</v>
      </c>
      <c r="B531"/>
      <c r="C531" s="231" t="s">
        <v>994</v>
      </c>
      <c r="D531"/>
      <c r="E531" s="6" t="s">
        <v>376</v>
      </c>
      <c r="F531" s="225"/>
      <c r="G531" s="8">
        <v>568.46</v>
      </c>
      <c r="H531"/>
      <c r="I531" s="1" t="s">
        <v>285</v>
      </c>
      <c r="J531"/>
      <c r="K531" s="6" t="s">
        <v>316</v>
      </c>
    </row>
    <row r="532" spans="1:11" x14ac:dyDescent="0.2">
      <c r="A532" s="5" t="s">
        <v>455</v>
      </c>
      <c r="B532"/>
      <c r="C532" s="231" t="s">
        <v>995</v>
      </c>
      <c r="D532"/>
      <c r="E532" s="6" t="s">
        <v>364</v>
      </c>
      <c r="F532" s="225"/>
      <c r="G532" s="8">
        <v>273.02</v>
      </c>
      <c r="H532"/>
      <c r="I532" s="1" t="s">
        <v>299</v>
      </c>
      <c r="J532"/>
      <c r="K532" s="6" t="s">
        <v>28</v>
      </c>
    </row>
    <row r="533" spans="1:11" x14ac:dyDescent="0.2">
      <c r="A533" s="5" t="s">
        <v>455</v>
      </c>
      <c r="B533"/>
      <c r="C533" s="231" t="s">
        <v>996</v>
      </c>
      <c r="D533"/>
      <c r="E533" s="6" t="s">
        <v>364</v>
      </c>
      <c r="F533" s="225"/>
      <c r="G533" s="8">
        <v>4089.9</v>
      </c>
      <c r="H533"/>
      <c r="I533" s="1" t="s">
        <v>280</v>
      </c>
      <c r="J533"/>
      <c r="K533" s="6" t="s">
        <v>28</v>
      </c>
    </row>
    <row r="534" spans="1:11" x14ac:dyDescent="0.2">
      <c r="A534" s="5" t="s">
        <v>455</v>
      </c>
      <c r="B534"/>
      <c r="C534" s="231" t="s">
        <v>997</v>
      </c>
      <c r="D534"/>
      <c r="E534" s="6" t="s">
        <v>419</v>
      </c>
      <c r="F534" s="225"/>
      <c r="G534" s="8">
        <v>720</v>
      </c>
      <c r="H534"/>
      <c r="I534" s="1" t="s">
        <v>420</v>
      </c>
      <c r="J534"/>
      <c r="K534" s="6" t="s">
        <v>421</v>
      </c>
    </row>
    <row r="535" spans="1:11" x14ac:dyDescent="0.2">
      <c r="A535" s="5" t="s">
        <v>455</v>
      </c>
      <c r="B535"/>
      <c r="C535" s="231" t="s">
        <v>998</v>
      </c>
      <c r="D535"/>
      <c r="E535" s="6" t="s">
        <v>246</v>
      </c>
      <c r="F535" s="225"/>
      <c r="G535" s="8">
        <v>23296.42</v>
      </c>
      <c r="H535"/>
      <c r="I535" s="1" t="s">
        <v>291</v>
      </c>
      <c r="J535"/>
      <c r="K535" s="6" t="s">
        <v>342</v>
      </c>
    </row>
    <row r="536" spans="1:11" x14ac:dyDescent="0.2">
      <c r="A536" s="5" t="s">
        <v>455</v>
      </c>
      <c r="B536"/>
      <c r="C536" s="231" t="s">
        <v>999</v>
      </c>
      <c r="D536"/>
      <c r="E536" s="6" t="s">
        <v>417</v>
      </c>
      <c r="F536" s="225"/>
      <c r="G536" s="8">
        <v>1534.92</v>
      </c>
      <c r="H536"/>
      <c r="I536" s="1" t="s">
        <v>308</v>
      </c>
      <c r="J536"/>
      <c r="K536" s="6" t="s">
        <v>413</v>
      </c>
    </row>
    <row r="537" spans="1:11" x14ac:dyDescent="0.2">
      <c r="A537" s="5" t="s">
        <v>455</v>
      </c>
      <c r="B537"/>
      <c r="C537" s="231" t="s">
        <v>1000</v>
      </c>
      <c r="D537"/>
      <c r="E537" s="6" t="s">
        <v>376</v>
      </c>
      <c r="F537" s="225"/>
      <c r="G537" s="8">
        <v>543.19000000000005</v>
      </c>
      <c r="H537"/>
      <c r="I537" s="1" t="s">
        <v>297</v>
      </c>
      <c r="J537"/>
      <c r="K537" s="6" t="s">
        <v>327</v>
      </c>
    </row>
    <row r="538" spans="1:11" x14ac:dyDescent="0.2">
      <c r="A538" s="5" t="s">
        <v>455</v>
      </c>
      <c r="B538"/>
      <c r="C538" s="231" t="s">
        <v>1001</v>
      </c>
      <c r="D538"/>
      <c r="E538" s="6" t="s">
        <v>377</v>
      </c>
      <c r="F538" s="225"/>
      <c r="G538" s="8">
        <v>459.17</v>
      </c>
      <c r="H538"/>
      <c r="I538" s="1" t="s">
        <v>280</v>
      </c>
      <c r="J538"/>
      <c r="K538" s="6" t="s">
        <v>28</v>
      </c>
    </row>
    <row r="539" spans="1:11" x14ac:dyDescent="0.2">
      <c r="A539" s="5" t="s">
        <v>455</v>
      </c>
      <c r="B539"/>
      <c r="C539" s="231" t="s">
        <v>1002</v>
      </c>
      <c r="D539"/>
      <c r="E539" s="6" t="s">
        <v>1038</v>
      </c>
      <c r="F539" s="225"/>
      <c r="G539" s="8">
        <v>518</v>
      </c>
      <c r="H539"/>
      <c r="I539" s="1" t="s">
        <v>280</v>
      </c>
      <c r="J539"/>
      <c r="K539" s="6" t="s">
        <v>28</v>
      </c>
    </row>
    <row r="540" spans="1:11" x14ac:dyDescent="0.2">
      <c r="A540" s="5" t="s">
        <v>455</v>
      </c>
      <c r="B540"/>
      <c r="C540" s="231" t="s">
        <v>1003</v>
      </c>
      <c r="D540"/>
      <c r="E540" s="6" t="s">
        <v>416</v>
      </c>
      <c r="F540" s="225"/>
      <c r="G540" s="8">
        <v>345</v>
      </c>
      <c r="H540"/>
      <c r="I540" s="1" t="s">
        <v>373</v>
      </c>
      <c r="J540"/>
      <c r="K540" s="6" t="s">
        <v>337</v>
      </c>
    </row>
    <row r="541" spans="1:11" x14ac:dyDescent="0.2">
      <c r="A541" s="5" t="s">
        <v>455</v>
      </c>
      <c r="B541"/>
      <c r="C541" s="231" t="s">
        <v>1004</v>
      </c>
      <c r="D541"/>
      <c r="E541" s="6" t="s">
        <v>1053</v>
      </c>
      <c r="F541" s="225"/>
      <c r="G541" s="8">
        <v>262.93</v>
      </c>
      <c r="H541"/>
      <c r="I541" s="1" t="s">
        <v>298</v>
      </c>
      <c r="J541"/>
      <c r="K541" s="6" t="s">
        <v>333</v>
      </c>
    </row>
    <row r="542" spans="1:11" x14ac:dyDescent="0.2">
      <c r="A542" s="5" t="s">
        <v>455</v>
      </c>
      <c r="B542"/>
      <c r="C542" s="231" t="s">
        <v>1005</v>
      </c>
      <c r="D542"/>
      <c r="E542" s="6" t="s">
        <v>430</v>
      </c>
      <c r="F542" s="225"/>
      <c r="G542" s="8">
        <v>4950</v>
      </c>
      <c r="H542"/>
      <c r="I542" s="1" t="s">
        <v>287</v>
      </c>
      <c r="J542"/>
      <c r="K542" s="6" t="s">
        <v>26</v>
      </c>
    </row>
    <row r="543" spans="1:11" x14ac:dyDescent="0.2">
      <c r="A543" s="5" t="s">
        <v>455</v>
      </c>
      <c r="B543"/>
      <c r="C543" s="231" t="s">
        <v>1006</v>
      </c>
      <c r="D543"/>
      <c r="E543" s="6" t="s">
        <v>1126</v>
      </c>
      <c r="F543" s="225"/>
      <c r="G543" s="8">
        <v>582.75</v>
      </c>
      <c r="H543"/>
      <c r="I543" s="1" t="s">
        <v>280</v>
      </c>
      <c r="J543"/>
      <c r="K543" s="6" t="s">
        <v>28</v>
      </c>
    </row>
    <row r="544" spans="1:11" x14ac:dyDescent="0.2">
      <c r="A544" s="5" t="s">
        <v>455</v>
      </c>
      <c r="B544"/>
      <c r="C544" s="231" t="s">
        <v>1007</v>
      </c>
      <c r="D544"/>
      <c r="E544" s="6" t="s">
        <v>363</v>
      </c>
      <c r="F544" s="225"/>
      <c r="G544" s="8">
        <v>391.86</v>
      </c>
      <c r="H544"/>
      <c r="I544" s="1" t="s">
        <v>279</v>
      </c>
      <c r="J544"/>
      <c r="K544" s="6" t="s">
        <v>348</v>
      </c>
    </row>
    <row r="545" spans="1:11" x14ac:dyDescent="0.2">
      <c r="A545" s="5" t="s">
        <v>455</v>
      </c>
      <c r="B545"/>
      <c r="C545" s="231" t="s">
        <v>1008</v>
      </c>
      <c r="D545"/>
      <c r="E545" s="6" t="s">
        <v>397</v>
      </c>
      <c r="F545" s="225"/>
      <c r="G545" s="8">
        <v>420</v>
      </c>
      <c r="H545"/>
      <c r="I545" s="1" t="s">
        <v>275</v>
      </c>
      <c r="J545"/>
      <c r="K545" s="6" t="s">
        <v>28</v>
      </c>
    </row>
    <row r="546" spans="1:11" x14ac:dyDescent="0.2">
      <c r="A546" s="5" t="s">
        <v>455</v>
      </c>
      <c r="B546"/>
      <c r="C546" s="231" t="s">
        <v>1009</v>
      </c>
      <c r="D546"/>
      <c r="E546" s="6" t="s">
        <v>1025</v>
      </c>
      <c r="F546" s="225"/>
      <c r="G546" s="8">
        <v>678.48</v>
      </c>
      <c r="H546"/>
      <c r="I546" s="1" t="s">
        <v>308</v>
      </c>
      <c r="J546"/>
      <c r="K546" s="6" t="s">
        <v>324</v>
      </c>
    </row>
    <row r="547" spans="1:11" x14ac:dyDescent="0.2">
      <c r="A547" s="5" t="s">
        <v>455</v>
      </c>
      <c r="B547"/>
      <c r="C547" s="231" t="s">
        <v>1010</v>
      </c>
      <c r="D547"/>
      <c r="E547" s="6" t="s">
        <v>376</v>
      </c>
      <c r="F547" s="225"/>
      <c r="G547" s="8">
        <v>3039.89</v>
      </c>
      <c r="H547"/>
      <c r="I547" s="1" t="s">
        <v>285</v>
      </c>
      <c r="J547"/>
      <c r="K547" s="6" t="s">
        <v>316</v>
      </c>
    </row>
    <row r="548" spans="1:11" x14ac:dyDescent="0.2">
      <c r="A548" s="5" t="s">
        <v>455</v>
      </c>
      <c r="B548"/>
      <c r="C548" s="231" t="s">
        <v>1011</v>
      </c>
      <c r="D548"/>
      <c r="E548" s="6" t="s">
        <v>1054</v>
      </c>
      <c r="F548" s="225"/>
      <c r="G548" s="8">
        <v>580</v>
      </c>
      <c r="H548"/>
      <c r="I548" s="1" t="s">
        <v>293</v>
      </c>
      <c r="J548"/>
      <c r="K548" s="6" t="s">
        <v>320</v>
      </c>
    </row>
    <row r="549" spans="1:11" x14ac:dyDescent="0.2">
      <c r="A549" s="5" t="s">
        <v>455</v>
      </c>
      <c r="B549"/>
      <c r="C549" s="231" t="s">
        <v>1012</v>
      </c>
      <c r="D549"/>
      <c r="E549" s="6" t="s">
        <v>1055</v>
      </c>
      <c r="F549" s="225"/>
      <c r="G549" s="8">
        <v>555</v>
      </c>
      <c r="H549"/>
      <c r="I549" s="1" t="s">
        <v>372</v>
      </c>
      <c r="J549"/>
      <c r="K549" s="6" t="s">
        <v>386</v>
      </c>
    </row>
    <row r="550" spans="1:11" x14ac:dyDescent="0.2">
      <c r="A550" s="5" t="s">
        <v>455</v>
      </c>
      <c r="B550"/>
      <c r="C550" s="231" t="s">
        <v>1013</v>
      </c>
      <c r="D550"/>
      <c r="E550" s="6" t="s">
        <v>1056</v>
      </c>
      <c r="F550" s="225"/>
      <c r="G550" s="8">
        <v>410.64</v>
      </c>
      <c r="H550"/>
      <c r="I550" s="1" t="s">
        <v>280</v>
      </c>
      <c r="J550"/>
      <c r="K550" s="6" t="s">
        <v>28</v>
      </c>
    </row>
    <row r="551" spans="1:11" x14ac:dyDescent="0.2">
      <c r="A551" s="5" t="s">
        <v>455</v>
      </c>
      <c r="B551"/>
      <c r="C551" s="231" t="s">
        <v>1014</v>
      </c>
      <c r="D551"/>
      <c r="E551" s="6" t="s">
        <v>1131</v>
      </c>
      <c r="F551" s="225"/>
      <c r="G551" s="8">
        <v>251</v>
      </c>
      <c r="H551"/>
      <c r="I551" s="1" t="s">
        <v>293</v>
      </c>
      <c r="J551"/>
      <c r="K551" s="6" t="s">
        <v>320</v>
      </c>
    </row>
    <row r="552" spans="1:11" x14ac:dyDescent="0.2">
      <c r="A552" s="5" t="s">
        <v>455</v>
      </c>
      <c r="B552"/>
      <c r="C552" s="231" t="s">
        <v>1015</v>
      </c>
      <c r="D552"/>
      <c r="E552" s="6" t="s">
        <v>258</v>
      </c>
      <c r="F552" s="225"/>
      <c r="G552" s="8">
        <v>1181.25</v>
      </c>
      <c r="H552"/>
      <c r="I552" s="1" t="s">
        <v>279</v>
      </c>
      <c r="J552"/>
      <c r="K552" s="6" t="s">
        <v>28</v>
      </c>
    </row>
    <row r="553" spans="1:11" x14ac:dyDescent="0.2">
      <c r="A553" s="5" t="s">
        <v>455</v>
      </c>
      <c r="B553"/>
      <c r="C553" s="231" t="s">
        <v>1016</v>
      </c>
      <c r="D553"/>
      <c r="E553" s="6" t="s">
        <v>248</v>
      </c>
      <c r="F553" s="225"/>
      <c r="G553" s="8">
        <v>670</v>
      </c>
      <c r="H553"/>
      <c r="I553" s="1" t="s">
        <v>294</v>
      </c>
      <c r="J553"/>
      <c r="K553" s="6" t="s">
        <v>339</v>
      </c>
    </row>
  </sheetData>
  <autoFilter ref="A5:L553"/>
  <mergeCells count="1">
    <mergeCell ref="A2:K3"/>
  </mergeCells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60"/>
  <sheetViews>
    <sheetView workbookViewId="0">
      <selection activeCell="H1481" sqref="H1481"/>
    </sheetView>
  </sheetViews>
  <sheetFormatPr defaultRowHeight="12.75" x14ac:dyDescent="0.2"/>
  <cols>
    <col min="1" max="1" width="12.7109375" bestFit="1" customWidth="1"/>
    <col min="2" max="2" width="1.140625" style="4" customWidth="1"/>
    <col min="3" max="3" width="16" bestFit="1" customWidth="1"/>
    <col min="4" max="4" width="1.140625" style="4" customWidth="1"/>
    <col min="5" max="5" width="45.28515625" bestFit="1" customWidth="1"/>
    <col min="6" max="6" width="1.140625" style="4" customWidth="1"/>
    <col min="7" max="7" width="12.140625" bestFit="1" customWidth="1"/>
    <col min="8" max="8" width="1.140625" style="4" customWidth="1"/>
    <col min="9" max="9" width="32.140625" bestFit="1" customWidth="1"/>
    <col min="10" max="10" width="1.140625" style="4" customWidth="1"/>
    <col min="11" max="11" width="27.42578125" customWidth="1"/>
    <col min="12" max="12" width="9.140625" style="142"/>
  </cols>
  <sheetData>
    <row r="1" spans="1:12" ht="25.5" x14ac:dyDescent="0.2">
      <c r="A1" s="2" t="s">
        <v>11</v>
      </c>
      <c r="B1"/>
      <c r="C1" s="3" t="s">
        <v>12</v>
      </c>
      <c r="D1"/>
      <c r="E1" s="2" t="s">
        <v>13</v>
      </c>
      <c r="F1"/>
      <c r="G1" s="7" t="s">
        <v>14</v>
      </c>
      <c r="H1"/>
      <c r="I1" s="2" t="s">
        <v>0</v>
      </c>
      <c r="J1"/>
      <c r="K1" s="2" t="s">
        <v>15</v>
      </c>
      <c r="L1" s="9" t="s">
        <v>5</v>
      </c>
    </row>
    <row r="2" spans="1:12" ht="16.5" x14ac:dyDescent="0.3">
      <c r="A2" s="138">
        <v>42005</v>
      </c>
      <c r="B2" s="139"/>
      <c r="C2" s="139" t="s">
        <v>243</v>
      </c>
      <c r="D2" s="139"/>
      <c r="E2" s="70" t="s">
        <v>235</v>
      </c>
      <c r="F2" s="139"/>
      <c r="G2" s="92">
        <v>852.13</v>
      </c>
      <c r="H2" s="139"/>
      <c r="I2" s="140" t="s">
        <v>6</v>
      </c>
      <c r="J2" s="141"/>
      <c r="K2" s="140" t="s">
        <v>32</v>
      </c>
    </row>
    <row r="3" spans="1:12" ht="16.5" x14ac:dyDescent="0.3">
      <c r="A3" s="138">
        <v>42005</v>
      </c>
      <c r="B3" s="139"/>
      <c r="C3" s="139" t="s">
        <v>243</v>
      </c>
      <c r="D3" s="139"/>
      <c r="E3" s="70" t="s">
        <v>236</v>
      </c>
      <c r="F3" s="139"/>
      <c r="G3" s="72">
        <v>4512.67</v>
      </c>
      <c r="H3" s="139"/>
      <c r="I3" s="140" t="s">
        <v>30</v>
      </c>
      <c r="J3" s="141"/>
      <c r="K3" s="140" t="s">
        <v>32</v>
      </c>
    </row>
    <row r="4" spans="1:12" ht="16.5" x14ac:dyDescent="0.3">
      <c r="A4" s="138">
        <v>42005</v>
      </c>
      <c r="B4" s="139"/>
      <c r="C4" s="139" t="s">
        <v>243</v>
      </c>
      <c r="D4" s="139"/>
      <c r="E4" s="70" t="s">
        <v>237</v>
      </c>
      <c r="F4" s="139"/>
      <c r="G4" s="72">
        <v>1204.81</v>
      </c>
      <c r="H4" s="139"/>
      <c r="I4" s="140" t="s">
        <v>2</v>
      </c>
      <c r="J4" s="141"/>
      <c r="K4" s="140" t="s">
        <v>32</v>
      </c>
    </row>
    <row r="5" spans="1:12" ht="16.5" x14ac:dyDescent="0.3">
      <c r="A5" s="138">
        <v>42005</v>
      </c>
      <c r="B5" s="139"/>
      <c r="C5" s="139" t="s">
        <v>243</v>
      </c>
      <c r="D5" s="139"/>
      <c r="E5" s="70" t="s">
        <v>238</v>
      </c>
      <c r="F5" s="139"/>
      <c r="G5" s="92">
        <v>3975.87</v>
      </c>
      <c r="H5" s="139"/>
      <c r="I5" s="140" t="s">
        <v>2</v>
      </c>
      <c r="J5" s="141"/>
      <c r="K5" s="140" t="s">
        <v>32</v>
      </c>
    </row>
    <row r="6" spans="1:12" ht="16.5" x14ac:dyDescent="0.3">
      <c r="A6" s="138">
        <v>42005</v>
      </c>
      <c r="B6" s="139"/>
      <c r="C6" s="139" t="s">
        <v>243</v>
      </c>
      <c r="D6" s="139"/>
      <c r="E6" s="70" t="s">
        <v>239</v>
      </c>
      <c r="F6" s="139"/>
      <c r="G6" s="72">
        <v>889.55</v>
      </c>
      <c r="H6" s="139"/>
      <c r="I6" s="140" t="s">
        <v>22</v>
      </c>
      <c r="J6" s="141"/>
      <c r="K6" s="140" t="s">
        <v>32</v>
      </c>
    </row>
    <row r="7" spans="1:12" ht="16.5" x14ac:dyDescent="0.3">
      <c r="A7" s="138">
        <v>42005</v>
      </c>
      <c r="B7" s="139"/>
      <c r="C7" s="139" t="s">
        <v>243</v>
      </c>
      <c r="D7" s="139"/>
      <c r="E7" s="70" t="s">
        <v>94</v>
      </c>
      <c r="F7" s="139"/>
      <c r="G7" s="72">
        <v>1000</v>
      </c>
      <c r="H7" s="139"/>
      <c r="I7" s="140" t="s">
        <v>10</v>
      </c>
      <c r="J7" s="141"/>
      <c r="K7" s="140" t="s">
        <v>32</v>
      </c>
    </row>
    <row r="8" spans="1:12" ht="16.5" x14ac:dyDescent="0.3">
      <c r="A8" s="138">
        <v>42005</v>
      </c>
      <c r="B8" s="139"/>
      <c r="C8" s="139" t="s">
        <v>243</v>
      </c>
      <c r="D8" s="139"/>
      <c r="E8" s="70" t="s">
        <v>240</v>
      </c>
      <c r="F8" s="139"/>
      <c r="G8" s="72">
        <v>2684.29</v>
      </c>
      <c r="H8" s="139"/>
      <c r="I8" s="140" t="s">
        <v>9</v>
      </c>
      <c r="J8" s="141"/>
      <c r="K8" s="140" t="s">
        <v>32</v>
      </c>
    </row>
    <row r="9" spans="1:12" ht="16.5" x14ac:dyDescent="0.3">
      <c r="A9" s="138">
        <v>42005</v>
      </c>
      <c r="B9" s="139"/>
      <c r="C9" s="139" t="s">
        <v>243</v>
      </c>
      <c r="D9" s="139"/>
      <c r="E9" s="70" t="s">
        <v>241</v>
      </c>
      <c r="F9" s="139"/>
      <c r="G9" s="72">
        <v>594.16999999999996</v>
      </c>
      <c r="H9" s="139"/>
      <c r="I9" s="140" t="s">
        <v>30</v>
      </c>
      <c r="J9" s="141"/>
      <c r="K9" s="140" t="s">
        <v>32</v>
      </c>
    </row>
    <row r="10" spans="1:12" ht="16.5" x14ac:dyDescent="0.3">
      <c r="A10" s="138">
        <v>42005</v>
      </c>
      <c r="B10" s="139"/>
      <c r="C10" s="139" t="s">
        <v>243</v>
      </c>
      <c r="D10" s="139"/>
      <c r="E10" s="70" t="s">
        <v>242</v>
      </c>
      <c r="F10" s="139"/>
      <c r="G10" s="72">
        <v>997.5</v>
      </c>
      <c r="H10" s="139"/>
      <c r="I10" s="140" t="s">
        <v>24</v>
      </c>
      <c r="J10" s="141"/>
      <c r="K10" s="140" t="s">
        <v>32</v>
      </c>
    </row>
    <row r="11" spans="1:12" ht="16.5" x14ac:dyDescent="0.3">
      <c r="A11" s="138">
        <v>42005</v>
      </c>
      <c r="B11" s="139"/>
      <c r="C11" s="139" t="s">
        <v>243</v>
      </c>
      <c r="D11" s="139"/>
      <c r="E11" s="70" t="s">
        <v>242</v>
      </c>
      <c r="F11" s="139"/>
      <c r="G11" s="72">
        <v>303.8</v>
      </c>
      <c r="H11" s="139"/>
      <c r="I11" s="140" t="s">
        <v>24</v>
      </c>
      <c r="J11" s="141"/>
      <c r="K11" s="140" t="s">
        <v>32</v>
      </c>
    </row>
    <row r="12" spans="1:12" ht="16.5" x14ac:dyDescent="0.3">
      <c r="A12" s="138">
        <v>42005</v>
      </c>
      <c r="B12" s="139"/>
      <c r="C12" s="139" t="s">
        <v>243</v>
      </c>
      <c r="D12" s="139"/>
      <c r="E12" s="70" t="s">
        <v>94</v>
      </c>
      <c r="F12" s="139"/>
      <c r="G12" s="72">
        <v>1000</v>
      </c>
      <c r="H12" s="139"/>
      <c r="I12" s="140" t="s">
        <v>10</v>
      </c>
      <c r="J12" s="141"/>
      <c r="K12" s="140" t="s">
        <v>32</v>
      </c>
    </row>
    <row r="13" spans="1:12" ht="16.5" x14ac:dyDescent="0.3">
      <c r="A13" s="138">
        <v>42039</v>
      </c>
      <c r="B13" s="139"/>
      <c r="C13" s="139" t="s">
        <v>244</v>
      </c>
      <c r="D13" s="139"/>
      <c r="E13" s="70" t="s">
        <v>125</v>
      </c>
      <c r="F13" s="139"/>
      <c r="G13" s="72">
        <v>500</v>
      </c>
      <c r="H13" s="139"/>
      <c r="I13" s="140" t="s">
        <v>30</v>
      </c>
      <c r="J13" s="141"/>
      <c r="K13" s="140" t="s">
        <v>32</v>
      </c>
    </row>
    <row r="14" spans="1:12" ht="16.5" x14ac:dyDescent="0.3">
      <c r="A14" s="138">
        <v>42039</v>
      </c>
      <c r="B14" s="139"/>
      <c r="C14" s="139" t="s">
        <v>244</v>
      </c>
      <c r="D14" s="139"/>
      <c r="E14" s="70" t="s">
        <v>126</v>
      </c>
      <c r="F14" s="139"/>
      <c r="G14" s="72">
        <v>385.17</v>
      </c>
      <c r="H14" s="139"/>
      <c r="I14" s="140" t="s">
        <v>30</v>
      </c>
      <c r="J14" s="139"/>
      <c r="K14" s="139" t="s">
        <v>32</v>
      </c>
    </row>
    <row r="15" spans="1:12" ht="16.5" x14ac:dyDescent="0.3">
      <c r="A15" s="138">
        <v>42039</v>
      </c>
      <c r="B15" s="139"/>
      <c r="C15" s="139" t="s">
        <v>244</v>
      </c>
      <c r="D15" s="139"/>
      <c r="E15" s="70" t="s">
        <v>127</v>
      </c>
      <c r="F15" s="139"/>
      <c r="G15" s="72">
        <v>400</v>
      </c>
      <c r="H15" s="139"/>
      <c r="I15" s="140" t="s">
        <v>30</v>
      </c>
      <c r="J15" s="139"/>
      <c r="K15" s="139" t="s">
        <v>32</v>
      </c>
    </row>
    <row r="16" spans="1:12" ht="16.5" x14ac:dyDescent="0.3">
      <c r="A16" s="138">
        <v>42039</v>
      </c>
      <c r="B16" s="139"/>
      <c r="C16" s="139" t="s">
        <v>244</v>
      </c>
      <c r="D16" s="139"/>
      <c r="E16" s="70" t="s">
        <v>128</v>
      </c>
      <c r="F16" s="139"/>
      <c r="G16" s="72">
        <v>500</v>
      </c>
      <c r="H16" s="139"/>
      <c r="I16" s="140" t="s">
        <v>30</v>
      </c>
      <c r="J16" s="139"/>
      <c r="K16" s="139" t="s">
        <v>32</v>
      </c>
    </row>
    <row r="17" spans="1:12" ht="16.5" x14ac:dyDescent="0.3">
      <c r="A17" s="138">
        <v>42039</v>
      </c>
      <c r="B17" s="139"/>
      <c r="C17" s="139" t="s">
        <v>244</v>
      </c>
      <c r="D17" s="139"/>
      <c r="E17" s="70" t="s">
        <v>129</v>
      </c>
      <c r="F17" s="139"/>
      <c r="G17" s="72">
        <v>422</v>
      </c>
      <c r="H17" s="139"/>
      <c r="I17" s="140" t="s">
        <v>30</v>
      </c>
      <c r="J17" s="139"/>
      <c r="K17" s="139" t="s">
        <v>32</v>
      </c>
    </row>
    <row r="18" spans="1:12" ht="16.5" x14ac:dyDescent="0.3">
      <c r="A18" s="138">
        <v>42039</v>
      </c>
      <c r="B18" s="139"/>
      <c r="C18" s="139" t="s">
        <v>244</v>
      </c>
      <c r="D18" s="139"/>
      <c r="E18" s="70" t="s">
        <v>130</v>
      </c>
      <c r="F18" s="139"/>
      <c r="G18" s="72">
        <v>583.20000000000005</v>
      </c>
      <c r="H18" s="139"/>
      <c r="I18" s="140" t="s">
        <v>26</v>
      </c>
      <c r="J18" s="139"/>
      <c r="K18" s="139" t="s">
        <v>32</v>
      </c>
    </row>
    <row r="19" spans="1:12" ht="16.5" x14ac:dyDescent="0.3">
      <c r="A19" s="138">
        <v>42039</v>
      </c>
      <c r="B19" s="139"/>
      <c r="C19" s="139" t="s">
        <v>244</v>
      </c>
      <c r="D19" s="139"/>
      <c r="E19" s="70" t="s">
        <v>131</v>
      </c>
      <c r="F19" s="139"/>
      <c r="G19" s="72">
        <v>251.5</v>
      </c>
      <c r="H19" s="139"/>
      <c r="I19" s="140" t="s">
        <v>27</v>
      </c>
      <c r="J19" s="139"/>
      <c r="K19" s="139" t="s">
        <v>16</v>
      </c>
    </row>
    <row r="20" spans="1:12" ht="16.5" x14ac:dyDescent="0.3">
      <c r="A20" s="138">
        <v>42046</v>
      </c>
      <c r="B20" s="139"/>
      <c r="C20" s="139" t="s">
        <v>244</v>
      </c>
      <c r="D20" s="139"/>
      <c r="E20" s="70" t="s">
        <v>132</v>
      </c>
      <c r="F20" s="139"/>
      <c r="G20" s="72">
        <v>1000</v>
      </c>
      <c r="H20" s="139"/>
      <c r="I20" s="140" t="s">
        <v>33</v>
      </c>
      <c r="J20" s="139"/>
      <c r="K20" s="139" t="s">
        <v>32</v>
      </c>
    </row>
    <row r="21" spans="1:12" ht="16.5" x14ac:dyDescent="0.3">
      <c r="A21" s="138">
        <v>42052</v>
      </c>
      <c r="B21" s="139"/>
      <c r="C21" s="139" t="s">
        <v>244</v>
      </c>
      <c r="D21" s="139"/>
      <c r="E21" s="70" t="s">
        <v>133</v>
      </c>
      <c r="F21" s="139"/>
      <c r="G21" s="72">
        <v>818.62</v>
      </c>
      <c r="H21" s="139"/>
      <c r="I21" s="140" t="s">
        <v>35</v>
      </c>
      <c r="J21" s="139"/>
      <c r="K21" s="139" t="s">
        <v>32</v>
      </c>
    </row>
    <row r="22" spans="1:12" ht="16.5" x14ac:dyDescent="0.3">
      <c r="A22" s="138">
        <v>42053</v>
      </c>
      <c r="B22" s="139"/>
      <c r="C22" s="139" t="s">
        <v>244</v>
      </c>
      <c r="D22" s="139"/>
      <c r="E22" s="70" t="s">
        <v>134</v>
      </c>
      <c r="F22" s="139"/>
      <c r="G22" s="72">
        <v>1223.8800000000001</v>
      </c>
      <c r="H22" s="139"/>
      <c r="I22" s="140" t="s">
        <v>9</v>
      </c>
      <c r="J22" s="139"/>
      <c r="K22" s="139" t="s">
        <v>32</v>
      </c>
    </row>
    <row r="23" spans="1:12" ht="16.5" x14ac:dyDescent="0.3">
      <c r="A23" s="138">
        <v>42054</v>
      </c>
      <c r="B23" s="139"/>
      <c r="C23" s="139" t="s">
        <v>244</v>
      </c>
      <c r="D23" s="139"/>
      <c r="E23" s="70" t="s">
        <v>135</v>
      </c>
      <c r="F23" s="139"/>
      <c r="G23" s="72">
        <v>1000</v>
      </c>
      <c r="H23" s="139"/>
      <c r="I23" s="140" t="s">
        <v>33</v>
      </c>
      <c r="J23" s="139"/>
      <c r="K23" s="139" t="s">
        <v>32</v>
      </c>
    </row>
    <row r="24" spans="1:12" ht="16.5" x14ac:dyDescent="0.3">
      <c r="A24" s="138">
        <v>42061</v>
      </c>
      <c r="B24" s="139"/>
      <c r="C24" s="139" t="s">
        <v>244</v>
      </c>
      <c r="D24" s="139"/>
      <c r="E24" s="70" t="s">
        <v>136</v>
      </c>
      <c r="F24" s="139"/>
      <c r="G24" s="72">
        <v>465.09</v>
      </c>
      <c r="H24" s="139"/>
      <c r="I24" s="140" t="s">
        <v>34</v>
      </c>
      <c r="J24" s="139"/>
      <c r="K24" s="139" t="s">
        <v>32</v>
      </c>
    </row>
    <row r="25" spans="1:12" ht="16.5" x14ac:dyDescent="0.3">
      <c r="A25" s="138">
        <v>42061</v>
      </c>
      <c r="B25" s="139"/>
      <c r="C25" s="139" t="s">
        <v>244</v>
      </c>
      <c r="D25" s="139"/>
      <c r="E25" s="70" t="s">
        <v>137</v>
      </c>
      <c r="F25" s="139"/>
      <c r="G25" s="72">
        <v>1992.44</v>
      </c>
      <c r="H25" s="139"/>
      <c r="I25" s="140" t="s">
        <v>29</v>
      </c>
      <c r="J25" s="139"/>
      <c r="K25" s="139" t="s">
        <v>17</v>
      </c>
    </row>
    <row r="26" spans="1:12" ht="16.5" x14ac:dyDescent="0.3">
      <c r="A26" s="138">
        <v>42062</v>
      </c>
      <c r="B26"/>
      <c r="C26" s="139" t="s">
        <v>244</v>
      </c>
      <c r="D26"/>
      <c r="E26" s="70" t="s">
        <v>138</v>
      </c>
      <c r="F26"/>
      <c r="G26" s="72">
        <v>1006.85</v>
      </c>
      <c r="H26"/>
      <c r="I26" s="140" t="s">
        <v>24</v>
      </c>
      <c r="J26"/>
      <c r="K26" s="139" t="s">
        <v>32</v>
      </c>
    </row>
    <row r="27" spans="1:12" ht="16.5" x14ac:dyDescent="0.3">
      <c r="A27" s="138">
        <v>42062</v>
      </c>
      <c r="B27"/>
      <c r="C27" s="139" t="s">
        <v>244</v>
      </c>
      <c r="D27"/>
      <c r="E27" s="70" t="s">
        <v>138</v>
      </c>
      <c r="F27"/>
      <c r="G27" s="72">
        <v>352.91</v>
      </c>
      <c r="H27"/>
      <c r="I27" s="140" t="s">
        <v>24</v>
      </c>
      <c r="J27"/>
      <c r="K27" s="139" t="s">
        <v>32</v>
      </c>
    </row>
    <row r="28" spans="1:12" ht="16.5" x14ac:dyDescent="0.3">
      <c r="A28" s="138">
        <v>42065</v>
      </c>
      <c r="B28"/>
      <c r="C28" s="139" t="s">
        <v>245</v>
      </c>
      <c r="D28"/>
      <c r="E28" s="70" t="s">
        <v>140</v>
      </c>
      <c r="F28"/>
      <c r="G28" s="72">
        <v>3468.75</v>
      </c>
      <c r="H28"/>
      <c r="I28" s="140" t="s">
        <v>20</v>
      </c>
      <c r="J28"/>
      <c r="K28" s="139" t="s">
        <v>98</v>
      </c>
    </row>
    <row r="29" spans="1:12" ht="16.5" x14ac:dyDescent="0.3">
      <c r="A29" s="138">
        <v>42067</v>
      </c>
      <c r="B29"/>
      <c r="C29" s="139" t="s">
        <v>245</v>
      </c>
      <c r="D29"/>
      <c r="E29" s="70" t="s">
        <v>141</v>
      </c>
      <c r="F29"/>
      <c r="G29" s="72">
        <v>1000</v>
      </c>
      <c r="H29"/>
      <c r="I29" s="140" t="s">
        <v>33</v>
      </c>
      <c r="J29"/>
      <c r="K29" s="139" t="s">
        <v>32</v>
      </c>
    </row>
    <row r="30" spans="1:12" ht="16.5" x14ac:dyDescent="0.3">
      <c r="A30" s="138">
        <v>42072</v>
      </c>
      <c r="B30"/>
      <c r="C30" s="139" t="s">
        <v>245</v>
      </c>
      <c r="D30"/>
      <c r="E30" s="70" t="s">
        <v>142</v>
      </c>
      <c r="F30"/>
      <c r="G30" s="72">
        <v>323.89999999999998</v>
      </c>
      <c r="H30"/>
      <c r="I30" s="140" t="s">
        <v>21</v>
      </c>
      <c r="J30"/>
      <c r="K30" s="139" t="s">
        <v>16</v>
      </c>
    </row>
    <row r="31" spans="1:12" ht="16.5" x14ac:dyDescent="0.3">
      <c r="A31" s="138">
        <v>42076</v>
      </c>
      <c r="B31"/>
      <c r="C31" s="139" t="s">
        <v>245</v>
      </c>
      <c r="D31"/>
      <c r="E31" s="70" t="s">
        <v>143</v>
      </c>
      <c r="F31"/>
      <c r="G31" s="72">
        <v>1000</v>
      </c>
      <c r="H31"/>
      <c r="I31" s="140" t="s">
        <v>33</v>
      </c>
      <c r="J31"/>
      <c r="K31" s="139" t="s">
        <v>32</v>
      </c>
      <c r="L31" s="145"/>
    </row>
    <row r="32" spans="1:12" ht="16.5" x14ac:dyDescent="0.3">
      <c r="A32" s="138">
        <v>42079</v>
      </c>
      <c r="B32"/>
      <c r="C32" s="139" t="s">
        <v>245</v>
      </c>
      <c r="D32"/>
      <c r="E32" s="70" t="s">
        <v>144</v>
      </c>
      <c r="F32"/>
      <c r="G32" s="72">
        <v>274.56</v>
      </c>
      <c r="H32"/>
      <c r="I32" s="140" t="s">
        <v>34</v>
      </c>
      <c r="J32"/>
      <c r="K32" s="139" t="s">
        <v>32</v>
      </c>
      <c r="L32" s="145"/>
    </row>
    <row r="33" spans="1:12" ht="16.5" x14ac:dyDescent="0.3">
      <c r="A33" s="138">
        <v>42080</v>
      </c>
      <c r="B33"/>
      <c r="C33" s="139" t="s">
        <v>245</v>
      </c>
      <c r="D33"/>
      <c r="E33" s="70" t="s">
        <v>145</v>
      </c>
      <c r="F33"/>
      <c r="G33" s="72">
        <v>1105.44</v>
      </c>
      <c r="H33"/>
      <c r="I33" s="140" t="s">
        <v>9</v>
      </c>
      <c r="J33"/>
      <c r="K33" s="139" t="s">
        <v>32</v>
      </c>
    </row>
    <row r="34" spans="1:12" ht="16.5" x14ac:dyDescent="0.3">
      <c r="A34" s="138">
        <v>42080</v>
      </c>
      <c r="B34"/>
      <c r="C34" s="139" t="s">
        <v>245</v>
      </c>
      <c r="D34"/>
      <c r="E34" s="70" t="s">
        <v>145</v>
      </c>
      <c r="F34"/>
      <c r="G34" s="72">
        <v>276.36</v>
      </c>
      <c r="H34"/>
      <c r="I34" s="140" t="s">
        <v>8</v>
      </c>
      <c r="J34"/>
      <c r="K34" s="139" t="s">
        <v>32</v>
      </c>
      <c r="L34" s="145"/>
    </row>
    <row r="35" spans="1:12" ht="16.5" x14ac:dyDescent="0.3">
      <c r="A35" s="138">
        <v>42080</v>
      </c>
      <c r="B35"/>
      <c r="C35" s="139" t="s">
        <v>245</v>
      </c>
      <c r="D35"/>
      <c r="E35" s="70" t="s">
        <v>145</v>
      </c>
      <c r="F35"/>
      <c r="G35" s="72">
        <v>394.8</v>
      </c>
      <c r="H35"/>
      <c r="I35" s="140" t="s">
        <v>9</v>
      </c>
      <c r="J35"/>
      <c r="K35" s="139" t="s">
        <v>32</v>
      </c>
      <c r="L35" s="145"/>
    </row>
    <row r="36" spans="1:12" ht="16.5" x14ac:dyDescent="0.3">
      <c r="A36" s="138">
        <v>42083</v>
      </c>
      <c r="B36"/>
      <c r="C36" s="139" t="s">
        <v>245</v>
      </c>
      <c r="D36"/>
      <c r="E36" s="70" t="s">
        <v>146</v>
      </c>
      <c r="F36"/>
      <c r="G36" s="72">
        <v>579.5</v>
      </c>
      <c r="H36"/>
      <c r="I36" s="140" t="s">
        <v>30</v>
      </c>
      <c r="J36"/>
      <c r="K36" s="139" t="s">
        <v>32</v>
      </c>
    </row>
    <row r="37" spans="1:12" ht="16.5" x14ac:dyDescent="0.3">
      <c r="A37" s="138">
        <v>42086</v>
      </c>
      <c r="B37"/>
      <c r="C37" s="139" t="s">
        <v>245</v>
      </c>
      <c r="D37"/>
      <c r="E37" s="70" t="s">
        <v>147</v>
      </c>
      <c r="F37"/>
      <c r="G37" s="72">
        <v>1000</v>
      </c>
      <c r="H37"/>
      <c r="I37" s="140" t="s">
        <v>19</v>
      </c>
      <c r="J37"/>
      <c r="K37" s="139" t="s">
        <v>98</v>
      </c>
    </row>
    <row r="38" spans="1:12" ht="16.5" x14ac:dyDescent="0.3">
      <c r="A38" s="138">
        <v>42090</v>
      </c>
      <c r="B38"/>
      <c r="C38" s="139" t="s">
        <v>245</v>
      </c>
      <c r="D38"/>
      <c r="E38" s="70" t="s">
        <v>148</v>
      </c>
      <c r="F38"/>
      <c r="G38" s="72">
        <v>932.34</v>
      </c>
      <c r="H38"/>
      <c r="I38" s="140" t="s">
        <v>24</v>
      </c>
      <c r="J38"/>
      <c r="K38" s="139" t="s">
        <v>32</v>
      </c>
    </row>
    <row r="39" spans="1:12" ht="16.5" x14ac:dyDescent="0.3">
      <c r="A39" s="138">
        <v>42090</v>
      </c>
      <c r="B39"/>
      <c r="C39" s="139" t="s">
        <v>245</v>
      </c>
      <c r="D39"/>
      <c r="E39" s="70" t="s">
        <v>149</v>
      </c>
      <c r="F39"/>
      <c r="G39" s="72">
        <v>369.72</v>
      </c>
      <c r="H39"/>
      <c r="I39" s="140" t="s">
        <v>24</v>
      </c>
      <c r="J39"/>
      <c r="K39" s="139" t="s">
        <v>32</v>
      </c>
    </row>
    <row r="40" spans="1:12" ht="16.5" x14ac:dyDescent="0.3">
      <c r="A40" s="138">
        <v>42093</v>
      </c>
      <c r="B40"/>
      <c r="C40" s="139" t="s">
        <v>245</v>
      </c>
      <c r="D40"/>
      <c r="E40" s="70" t="s">
        <v>150</v>
      </c>
      <c r="F40"/>
      <c r="G40" s="72">
        <v>269596.7</v>
      </c>
      <c r="H40"/>
      <c r="I40" s="140" t="s">
        <v>7</v>
      </c>
      <c r="J40"/>
      <c r="K40" s="139" t="s">
        <v>32</v>
      </c>
    </row>
    <row r="41" spans="1:12" ht="16.5" x14ac:dyDescent="0.3">
      <c r="A41" s="138">
        <v>42093</v>
      </c>
      <c r="B41"/>
      <c r="C41" s="139" t="s">
        <v>245</v>
      </c>
      <c r="D41"/>
      <c r="E41" s="70" t="s">
        <v>151</v>
      </c>
      <c r="F41"/>
      <c r="G41" s="72">
        <v>19000</v>
      </c>
      <c r="H41"/>
      <c r="I41" s="140" t="s">
        <v>7</v>
      </c>
      <c r="J41"/>
      <c r="K41" s="139" t="s">
        <v>32</v>
      </c>
    </row>
    <row r="42" spans="1:12" ht="16.5" x14ac:dyDescent="0.3">
      <c r="A42" s="138">
        <v>42094</v>
      </c>
      <c r="B42"/>
      <c r="C42" s="139" t="s">
        <v>245</v>
      </c>
      <c r="D42"/>
      <c r="E42" s="70" t="s">
        <v>152</v>
      </c>
      <c r="F42"/>
      <c r="G42" s="72">
        <v>2360</v>
      </c>
      <c r="H42"/>
      <c r="I42" s="140" t="s">
        <v>22</v>
      </c>
      <c r="J42"/>
      <c r="K42" s="139" t="s">
        <v>32</v>
      </c>
    </row>
    <row r="43" spans="1:12" x14ac:dyDescent="0.2">
      <c r="B43"/>
      <c r="D43"/>
      <c r="F43"/>
      <c r="H43"/>
      <c r="J43"/>
    </row>
    <row r="44" spans="1:12" x14ac:dyDescent="0.2">
      <c r="B44"/>
      <c r="D44"/>
      <c r="F44"/>
      <c r="H44"/>
      <c r="J44"/>
    </row>
    <row r="45" spans="1:12" x14ac:dyDescent="0.2">
      <c r="B45"/>
      <c r="D45"/>
      <c r="F45"/>
      <c r="H45"/>
      <c r="J45"/>
    </row>
    <row r="46" spans="1:12" x14ac:dyDescent="0.2">
      <c r="B46"/>
      <c r="D46"/>
      <c r="F46"/>
      <c r="H46"/>
      <c r="J46"/>
    </row>
    <row r="47" spans="1:12" x14ac:dyDescent="0.2">
      <c r="B47"/>
      <c r="D47"/>
      <c r="F47"/>
      <c r="H47"/>
      <c r="J47"/>
    </row>
    <row r="48" spans="1:12" x14ac:dyDescent="0.2">
      <c r="B48"/>
      <c r="D48"/>
      <c r="F48"/>
      <c r="H48"/>
      <c r="J48"/>
    </row>
    <row r="49" spans="2:10" x14ac:dyDescent="0.2">
      <c r="B49"/>
      <c r="D49"/>
      <c r="F49"/>
      <c r="H49"/>
      <c r="J49"/>
    </row>
    <row r="50" spans="2:10" x14ac:dyDescent="0.2">
      <c r="B50"/>
      <c r="D50"/>
      <c r="F50"/>
      <c r="H50"/>
      <c r="J50"/>
    </row>
    <row r="51" spans="2:10" x14ac:dyDescent="0.2">
      <c r="B51"/>
      <c r="D51"/>
      <c r="F51"/>
      <c r="H51"/>
      <c r="J51"/>
    </row>
    <row r="52" spans="2:10" x14ac:dyDescent="0.2">
      <c r="B52"/>
      <c r="D52"/>
      <c r="F52"/>
      <c r="H52"/>
      <c r="J52"/>
    </row>
    <row r="53" spans="2:10" x14ac:dyDescent="0.2">
      <c r="B53"/>
      <c r="D53"/>
      <c r="F53"/>
      <c r="H53"/>
      <c r="J53"/>
    </row>
    <row r="54" spans="2:10" x14ac:dyDescent="0.2">
      <c r="B54"/>
      <c r="D54"/>
      <c r="F54"/>
      <c r="H54"/>
      <c r="J54"/>
    </row>
    <row r="55" spans="2:10" x14ac:dyDescent="0.2">
      <c r="B55"/>
      <c r="D55"/>
      <c r="F55"/>
      <c r="H55"/>
      <c r="J55"/>
    </row>
    <row r="56" spans="2:10" x14ac:dyDescent="0.2">
      <c r="B56"/>
      <c r="D56"/>
      <c r="F56"/>
      <c r="H56"/>
      <c r="J56"/>
    </row>
    <row r="57" spans="2:10" x14ac:dyDescent="0.2">
      <c r="B57"/>
      <c r="D57"/>
      <c r="F57"/>
      <c r="H57"/>
      <c r="J57"/>
    </row>
    <row r="58" spans="2:10" x14ac:dyDescent="0.2">
      <c r="B58"/>
      <c r="D58"/>
      <c r="F58"/>
      <c r="H58"/>
      <c r="J58"/>
    </row>
    <row r="59" spans="2:10" x14ac:dyDescent="0.2">
      <c r="B59"/>
      <c r="D59"/>
      <c r="F59"/>
      <c r="H59"/>
      <c r="J59"/>
    </row>
    <row r="60" spans="2:10" x14ac:dyDescent="0.2">
      <c r="B60"/>
      <c r="D60"/>
      <c r="F60"/>
      <c r="H60"/>
      <c r="J60"/>
    </row>
    <row r="61" spans="2:10" x14ac:dyDescent="0.2">
      <c r="B61"/>
      <c r="D61"/>
      <c r="F61"/>
      <c r="H61"/>
      <c r="J61"/>
    </row>
    <row r="62" spans="2:10" x14ac:dyDescent="0.2">
      <c r="B62"/>
      <c r="D62"/>
      <c r="F62"/>
      <c r="H62"/>
      <c r="J62"/>
    </row>
    <row r="63" spans="2:10" x14ac:dyDescent="0.2">
      <c r="B63"/>
      <c r="D63"/>
      <c r="F63"/>
      <c r="H63"/>
      <c r="J63"/>
    </row>
    <row r="64" spans="2:10" x14ac:dyDescent="0.2">
      <c r="B64"/>
      <c r="D64"/>
      <c r="F64"/>
      <c r="H64"/>
      <c r="J64"/>
    </row>
    <row r="65" spans="2:10" x14ac:dyDescent="0.2">
      <c r="B65"/>
      <c r="D65"/>
      <c r="F65"/>
      <c r="H65"/>
      <c r="J65"/>
    </row>
    <row r="66" spans="2:10" x14ac:dyDescent="0.2">
      <c r="B66"/>
      <c r="D66"/>
      <c r="F66"/>
      <c r="H66"/>
      <c r="J66"/>
    </row>
    <row r="67" spans="2:10" x14ac:dyDescent="0.2">
      <c r="B67"/>
      <c r="D67"/>
      <c r="F67"/>
      <c r="H67"/>
      <c r="J67"/>
    </row>
    <row r="68" spans="2:10" x14ac:dyDescent="0.2">
      <c r="B68"/>
      <c r="D68"/>
      <c r="F68"/>
      <c r="H68"/>
      <c r="J68"/>
    </row>
    <row r="69" spans="2:10" x14ac:dyDescent="0.2">
      <c r="B69"/>
      <c r="D69"/>
      <c r="F69"/>
      <c r="H69"/>
      <c r="J69"/>
    </row>
    <row r="70" spans="2:10" x14ac:dyDescent="0.2">
      <c r="B70"/>
      <c r="D70"/>
      <c r="F70"/>
      <c r="H70"/>
      <c r="J70"/>
    </row>
    <row r="71" spans="2:10" x14ac:dyDescent="0.2">
      <c r="B71"/>
      <c r="D71"/>
      <c r="F71"/>
      <c r="H71"/>
      <c r="J71"/>
    </row>
    <row r="72" spans="2:10" x14ac:dyDescent="0.2">
      <c r="B72"/>
      <c r="D72"/>
      <c r="F72"/>
      <c r="H72"/>
      <c r="J72"/>
    </row>
    <row r="73" spans="2:10" x14ac:dyDescent="0.2">
      <c r="B73"/>
      <c r="D73"/>
      <c r="F73"/>
      <c r="H73"/>
      <c r="J73"/>
    </row>
    <row r="74" spans="2:10" x14ac:dyDescent="0.2">
      <c r="B74"/>
      <c r="D74"/>
      <c r="F74"/>
      <c r="H74"/>
      <c r="J74"/>
    </row>
    <row r="75" spans="2:10" x14ac:dyDescent="0.2">
      <c r="B75"/>
      <c r="D75"/>
      <c r="F75"/>
      <c r="H75"/>
      <c r="J75"/>
    </row>
    <row r="76" spans="2:10" x14ac:dyDescent="0.2">
      <c r="B76"/>
      <c r="D76"/>
      <c r="F76"/>
      <c r="H76"/>
      <c r="J76"/>
    </row>
    <row r="77" spans="2:10" x14ac:dyDescent="0.2">
      <c r="B77"/>
      <c r="D77"/>
      <c r="F77"/>
      <c r="H77"/>
      <c r="J77"/>
    </row>
    <row r="78" spans="2:10" x14ac:dyDescent="0.2">
      <c r="B78"/>
      <c r="D78"/>
      <c r="F78"/>
      <c r="H78"/>
      <c r="J78"/>
    </row>
    <row r="79" spans="2:10" x14ac:dyDescent="0.2">
      <c r="B79"/>
      <c r="D79"/>
      <c r="F79"/>
      <c r="H79"/>
      <c r="J79"/>
    </row>
    <row r="80" spans="2:10" x14ac:dyDescent="0.2">
      <c r="B80"/>
      <c r="D80"/>
      <c r="F80"/>
      <c r="H80"/>
      <c r="J80"/>
    </row>
    <row r="81" spans="2:10" x14ac:dyDescent="0.2">
      <c r="B81"/>
      <c r="D81"/>
      <c r="F81"/>
      <c r="H81"/>
      <c r="J81"/>
    </row>
    <row r="82" spans="2:10" x14ac:dyDescent="0.2">
      <c r="B82"/>
      <c r="D82"/>
      <c r="F82"/>
      <c r="H82"/>
      <c r="J82"/>
    </row>
    <row r="83" spans="2:10" x14ac:dyDescent="0.2">
      <c r="B83"/>
      <c r="D83"/>
      <c r="F83"/>
      <c r="H83"/>
      <c r="J83"/>
    </row>
    <row r="84" spans="2:10" x14ac:dyDescent="0.2">
      <c r="B84"/>
      <c r="D84"/>
      <c r="F84"/>
      <c r="H84"/>
      <c r="J84"/>
    </row>
    <row r="85" spans="2:10" x14ac:dyDescent="0.2">
      <c r="B85"/>
      <c r="D85"/>
      <c r="F85"/>
      <c r="H85"/>
      <c r="J85"/>
    </row>
    <row r="86" spans="2:10" x14ac:dyDescent="0.2">
      <c r="B86"/>
      <c r="D86"/>
      <c r="F86"/>
      <c r="H86"/>
      <c r="J86"/>
    </row>
    <row r="87" spans="2:10" x14ac:dyDescent="0.2">
      <c r="B87"/>
      <c r="D87"/>
      <c r="F87"/>
      <c r="H87"/>
      <c r="J87"/>
    </row>
    <row r="88" spans="2:10" x14ac:dyDescent="0.2">
      <c r="B88"/>
      <c r="D88"/>
      <c r="F88"/>
      <c r="H88"/>
      <c r="J88"/>
    </row>
    <row r="89" spans="2:10" x14ac:dyDescent="0.2">
      <c r="B89"/>
      <c r="D89"/>
      <c r="F89"/>
      <c r="H89"/>
      <c r="J89"/>
    </row>
    <row r="90" spans="2:10" x14ac:dyDescent="0.2">
      <c r="B90"/>
      <c r="D90"/>
      <c r="F90"/>
      <c r="H90"/>
      <c r="J90"/>
    </row>
    <row r="91" spans="2:10" x14ac:dyDescent="0.2">
      <c r="B91"/>
      <c r="D91"/>
      <c r="F91"/>
      <c r="H91"/>
      <c r="J91"/>
    </row>
    <row r="92" spans="2:10" x14ac:dyDescent="0.2">
      <c r="B92"/>
      <c r="D92"/>
      <c r="F92"/>
      <c r="H92"/>
      <c r="J92"/>
    </row>
    <row r="93" spans="2:10" x14ac:dyDescent="0.2">
      <c r="B93"/>
      <c r="D93"/>
      <c r="F93"/>
      <c r="H93"/>
      <c r="J93"/>
    </row>
    <row r="94" spans="2:10" x14ac:dyDescent="0.2">
      <c r="B94"/>
      <c r="D94"/>
      <c r="F94"/>
      <c r="H94"/>
      <c r="J94"/>
    </row>
    <row r="95" spans="2:10" x14ac:dyDescent="0.2">
      <c r="B95"/>
      <c r="D95"/>
      <c r="F95"/>
      <c r="H95"/>
      <c r="J95"/>
    </row>
    <row r="96" spans="2:10" x14ac:dyDescent="0.2">
      <c r="B96"/>
      <c r="D96"/>
      <c r="F96"/>
      <c r="H96"/>
      <c r="J96"/>
    </row>
    <row r="97" spans="2:10" x14ac:dyDescent="0.2">
      <c r="B97"/>
      <c r="D97"/>
      <c r="F97"/>
      <c r="H97"/>
      <c r="J97"/>
    </row>
    <row r="98" spans="2:10" x14ac:dyDescent="0.2">
      <c r="B98"/>
      <c r="D98"/>
      <c r="F98"/>
      <c r="H98"/>
      <c r="J98"/>
    </row>
    <row r="99" spans="2:10" x14ac:dyDescent="0.2">
      <c r="B99"/>
      <c r="D99"/>
      <c r="F99"/>
      <c r="H99"/>
      <c r="J99"/>
    </row>
    <row r="100" spans="2:10" x14ac:dyDescent="0.2">
      <c r="B100"/>
      <c r="D100"/>
      <c r="F100"/>
      <c r="H100"/>
      <c r="J100"/>
    </row>
    <row r="101" spans="2:10" x14ac:dyDescent="0.2">
      <c r="B101"/>
      <c r="D101"/>
      <c r="F101"/>
      <c r="H101"/>
      <c r="J101"/>
    </row>
    <row r="102" spans="2:10" x14ac:dyDescent="0.2">
      <c r="B102"/>
      <c r="D102"/>
      <c r="F102"/>
      <c r="H102"/>
      <c r="J102"/>
    </row>
    <row r="103" spans="2:10" x14ac:dyDescent="0.2">
      <c r="B103"/>
      <c r="D103"/>
      <c r="F103"/>
      <c r="H103"/>
      <c r="J103"/>
    </row>
    <row r="104" spans="2:10" x14ac:dyDescent="0.2">
      <c r="B104"/>
      <c r="D104"/>
      <c r="F104"/>
      <c r="H104"/>
      <c r="J104"/>
    </row>
    <row r="105" spans="2:10" x14ac:dyDescent="0.2">
      <c r="B105"/>
      <c r="D105"/>
      <c r="F105"/>
      <c r="H105"/>
      <c r="J105"/>
    </row>
    <row r="106" spans="2:10" x14ac:dyDescent="0.2">
      <c r="B106"/>
      <c r="D106"/>
      <c r="F106"/>
      <c r="H106"/>
      <c r="J106"/>
    </row>
    <row r="107" spans="2:10" x14ac:dyDescent="0.2">
      <c r="B107"/>
      <c r="D107"/>
      <c r="F107"/>
      <c r="H107"/>
      <c r="J107"/>
    </row>
    <row r="108" spans="2:10" x14ac:dyDescent="0.2">
      <c r="B108"/>
      <c r="D108"/>
      <c r="F108"/>
      <c r="H108"/>
      <c r="J108"/>
    </row>
    <row r="109" spans="2:10" x14ac:dyDescent="0.2">
      <c r="B109"/>
      <c r="D109"/>
      <c r="F109"/>
      <c r="H109"/>
      <c r="J109"/>
    </row>
    <row r="110" spans="2:10" x14ac:dyDescent="0.2">
      <c r="B110"/>
      <c r="D110"/>
      <c r="F110"/>
      <c r="H110"/>
      <c r="J110"/>
    </row>
    <row r="111" spans="2:10" x14ac:dyDescent="0.2">
      <c r="B111"/>
      <c r="D111"/>
      <c r="F111"/>
      <c r="H111"/>
      <c r="J111"/>
    </row>
    <row r="112" spans="2:10" x14ac:dyDescent="0.2">
      <c r="B112"/>
      <c r="D112"/>
      <c r="F112"/>
      <c r="H112"/>
      <c r="J112"/>
    </row>
    <row r="113" spans="2:10" x14ac:dyDescent="0.2">
      <c r="B113"/>
      <c r="D113"/>
      <c r="F113"/>
      <c r="H113"/>
      <c r="J113"/>
    </row>
    <row r="114" spans="2:10" x14ac:dyDescent="0.2">
      <c r="B114"/>
      <c r="D114"/>
      <c r="F114"/>
      <c r="H114"/>
      <c r="J114"/>
    </row>
    <row r="115" spans="2:10" x14ac:dyDescent="0.2">
      <c r="B115"/>
      <c r="D115"/>
      <c r="F115"/>
      <c r="H115"/>
      <c r="J115"/>
    </row>
    <row r="116" spans="2:10" x14ac:dyDescent="0.2">
      <c r="B116"/>
      <c r="D116"/>
      <c r="F116"/>
      <c r="H116"/>
      <c r="J116"/>
    </row>
    <row r="117" spans="2:10" x14ac:dyDescent="0.2">
      <c r="B117"/>
      <c r="D117"/>
      <c r="F117"/>
      <c r="H117"/>
      <c r="J117"/>
    </row>
    <row r="118" spans="2:10" x14ac:dyDescent="0.2">
      <c r="B118"/>
      <c r="D118"/>
      <c r="F118"/>
      <c r="H118"/>
      <c r="J118"/>
    </row>
    <row r="119" spans="2:10" x14ac:dyDescent="0.2">
      <c r="B119"/>
      <c r="D119"/>
      <c r="F119"/>
      <c r="H119"/>
      <c r="J119"/>
    </row>
    <row r="120" spans="2:10" x14ac:dyDescent="0.2">
      <c r="B120"/>
      <c r="D120"/>
      <c r="F120"/>
      <c r="H120"/>
      <c r="J120"/>
    </row>
    <row r="121" spans="2:10" x14ac:dyDescent="0.2">
      <c r="B121"/>
      <c r="D121"/>
      <c r="F121"/>
      <c r="H121"/>
      <c r="J121"/>
    </row>
    <row r="122" spans="2:10" x14ac:dyDescent="0.2">
      <c r="B122"/>
      <c r="D122"/>
      <c r="F122"/>
      <c r="H122"/>
      <c r="J122"/>
    </row>
    <row r="123" spans="2:10" x14ac:dyDescent="0.2">
      <c r="B123"/>
      <c r="D123"/>
      <c r="F123"/>
      <c r="H123"/>
      <c r="J123"/>
    </row>
    <row r="124" spans="2:10" x14ac:dyDescent="0.2">
      <c r="B124"/>
      <c r="D124"/>
      <c r="F124"/>
      <c r="H124"/>
      <c r="J124"/>
    </row>
    <row r="125" spans="2:10" x14ac:dyDescent="0.2">
      <c r="B125"/>
      <c r="D125"/>
      <c r="F125"/>
      <c r="H125"/>
      <c r="J125"/>
    </row>
    <row r="126" spans="2:10" x14ac:dyDescent="0.2">
      <c r="B126"/>
      <c r="D126"/>
      <c r="F126"/>
      <c r="H126"/>
      <c r="J126"/>
    </row>
    <row r="127" spans="2:10" x14ac:dyDescent="0.2">
      <c r="B127"/>
      <c r="D127"/>
      <c r="F127"/>
      <c r="H127"/>
      <c r="J127"/>
    </row>
    <row r="128" spans="2:10" x14ac:dyDescent="0.2">
      <c r="B128"/>
      <c r="D128"/>
      <c r="F128"/>
      <c r="H128"/>
      <c r="J128"/>
    </row>
    <row r="129" spans="2:10" x14ac:dyDescent="0.2">
      <c r="B129"/>
      <c r="D129"/>
      <c r="F129"/>
      <c r="H129"/>
      <c r="J129"/>
    </row>
    <row r="130" spans="2:10" x14ac:dyDescent="0.2">
      <c r="B130"/>
      <c r="D130"/>
      <c r="F130"/>
      <c r="H130"/>
      <c r="J130"/>
    </row>
    <row r="131" spans="2:10" x14ac:dyDescent="0.2">
      <c r="B131"/>
      <c r="D131"/>
      <c r="F131"/>
      <c r="H131"/>
      <c r="J131"/>
    </row>
    <row r="132" spans="2:10" x14ac:dyDescent="0.2">
      <c r="B132"/>
      <c r="D132"/>
      <c r="F132"/>
      <c r="H132"/>
      <c r="J132"/>
    </row>
    <row r="133" spans="2:10" x14ac:dyDescent="0.2">
      <c r="B133"/>
      <c r="D133"/>
      <c r="F133"/>
      <c r="H133"/>
      <c r="J133"/>
    </row>
    <row r="134" spans="2:10" x14ac:dyDescent="0.2">
      <c r="B134"/>
      <c r="D134"/>
      <c r="F134"/>
      <c r="H134"/>
      <c r="J134"/>
    </row>
    <row r="135" spans="2:10" x14ac:dyDescent="0.2">
      <c r="B135"/>
      <c r="D135"/>
      <c r="F135"/>
      <c r="H135"/>
      <c r="J135"/>
    </row>
    <row r="136" spans="2:10" x14ac:dyDescent="0.2">
      <c r="B136"/>
      <c r="D136"/>
      <c r="F136"/>
      <c r="H136"/>
      <c r="J136"/>
    </row>
    <row r="137" spans="2:10" x14ac:dyDescent="0.2">
      <c r="B137"/>
      <c r="D137"/>
      <c r="F137"/>
      <c r="H137"/>
      <c r="J137"/>
    </row>
    <row r="138" spans="2:10" x14ac:dyDescent="0.2">
      <c r="B138"/>
      <c r="D138"/>
      <c r="F138"/>
      <c r="H138"/>
      <c r="J138"/>
    </row>
    <row r="139" spans="2:10" x14ac:dyDescent="0.2">
      <c r="B139"/>
      <c r="D139"/>
      <c r="F139"/>
      <c r="H139"/>
      <c r="J139"/>
    </row>
    <row r="140" spans="2:10" x14ac:dyDescent="0.2">
      <c r="B140"/>
      <c r="D140"/>
      <c r="F140"/>
      <c r="H140"/>
      <c r="J140"/>
    </row>
    <row r="141" spans="2:10" x14ac:dyDescent="0.2">
      <c r="B141"/>
      <c r="D141"/>
      <c r="F141"/>
      <c r="H141"/>
      <c r="J141"/>
    </row>
    <row r="142" spans="2:10" x14ac:dyDescent="0.2">
      <c r="B142"/>
      <c r="D142"/>
      <c r="F142"/>
      <c r="H142"/>
      <c r="J142"/>
    </row>
    <row r="143" spans="2:10" x14ac:dyDescent="0.2">
      <c r="B143"/>
      <c r="D143"/>
      <c r="F143"/>
      <c r="H143"/>
      <c r="J143"/>
    </row>
    <row r="144" spans="2:10" x14ac:dyDescent="0.2">
      <c r="B144"/>
      <c r="D144"/>
      <c r="F144"/>
      <c r="H144"/>
      <c r="J144"/>
    </row>
    <row r="145" spans="2:10" x14ac:dyDescent="0.2">
      <c r="B145"/>
      <c r="D145"/>
      <c r="F145"/>
      <c r="H145"/>
      <c r="J145"/>
    </row>
    <row r="146" spans="2:10" x14ac:dyDescent="0.2">
      <c r="B146"/>
      <c r="D146"/>
      <c r="F146"/>
      <c r="H146"/>
      <c r="J146"/>
    </row>
    <row r="147" spans="2:10" x14ac:dyDescent="0.2">
      <c r="B147"/>
      <c r="D147"/>
      <c r="F147"/>
      <c r="H147"/>
      <c r="J147"/>
    </row>
    <row r="148" spans="2:10" x14ac:dyDescent="0.2">
      <c r="B148"/>
      <c r="D148"/>
      <c r="F148"/>
      <c r="H148"/>
      <c r="J148"/>
    </row>
    <row r="149" spans="2:10" x14ac:dyDescent="0.2">
      <c r="B149"/>
      <c r="D149"/>
      <c r="F149"/>
      <c r="H149"/>
      <c r="J149"/>
    </row>
    <row r="150" spans="2:10" x14ac:dyDescent="0.2">
      <c r="B150"/>
      <c r="D150"/>
      <c r="F150"/>
      <c r="H150"/>
      <c r="J150"/>
    </row>
    <row r="151" spans="2:10" x14ac:dyDescent="0.2">
      <c r="B151"/>
      <c r="D151"/>
      <c r="F151"/>
      <c r="H151"/>
      <c r="J151"/>
    </row>
    <row r="152" spans="2:10" x14ac:dyDescent="0.2">
      <c r="B152"/>
      <c r="D152"/>
      <c r="F152"/>
      <c r="H152"/>
      <c r="J152"/>
    </row>
    <row r="153" spans="2:10" x14ac:dyDescent="0.2">
      <c r="B153"/>
      <c r="D153"/>
      <c r="F153"/>
      <c r="H153"/>
      <c r="J153"/>
    </row>
    <row r="154" spans="2:10" x14ac:dyDescent="0.2">
      <c r="B154"/>
      <c r="D154"/>
      <c r="F154"/>
      <c r="H154"/>
      <c r="J154"/>
    </row>
    <row r="155" spans="2:10" x14ac:dyDescent="0.2">
      <c r="B155"/>
      <c r="D155"/>
      <c r="F155"/>
      <c r="H155"/>
      <c r="J155"/>
    </row>
    <row r="156" spans="2:10" x14ac:dyDescent="0.2">
      <c r="B156"/>
      <c r="D156"/>
      <c r="F156"/>
      <c r="H156"/>
      <c r="J156"/>
    </row>
    <row r="157" spans="2:10" x14ac:dyDescent="0.2">
      <c r="B157"/>
      <c r="D157"/>
      <c r="F157"/>
      <c r="H157"/>
      <c r="J157"/>
    </row>
    <row r="158" spans="2:10" x14ac:dyDescent="0.2">
      <c r="B158"/>
      <c r="D158"/>
      <c r="F158"/>
      <c r="H158"/>
      <c r="J158"/>
    </row>
    <row r="159" spans="2:10" x14ac:dyDescent="0.2">
      <c r="B159"/>
      <c r="D159"/>
      <c r="F159"/>
      <c r="H159"/>
      <c r="J159"/>
    </row>
    <row r="160" spans="2:10" x14ac:dyDescent="0.2">
      <c r="B160"/>
      <c r="D160"/>
      <c r="F160"/>
      <c r="H160"/>
      <c r="J160"/>
    </row>
    <row r="161" spans="2:10" x14ac:dyDescent="0.2">
      <c r="B161"/>
      <c r="D161"/>
      <c r="F161"/>
      <c r="H161"/>
      <c r="J161"/>
    </row>
    <row r="162" spans="2:10" x14ac:dyDescent="0.2">
      <c r="B162"/>
      <c r="D162"/>
      <c r="F162"/>
      <c r="H162"/>
      <c r="J162"/>
    </row>
    <row r="163" spans="2:10" x14ac:dyDescent="0.2">
      <c r="B163"/>
      <c r="D163"/>
      <c r="F163"/>
      <c r="H163"/>
      <c r="J163"/>
    </row>
    <row r="164" spans="2:10" x14ac:dyDescent="0.2">
      <c r="B164"/>
      <c r="D164"/>
      <c r="F164"/>
      <c r="H164"/>
      <c r="J164"/>
    </row>
    <row r="165" spans="2:10" x14ac:dyDescent="0.2">
      <c r="B165"/>
      <c r="D165"/>
      <c r="F165"/>
      <c r="H165"/>
      <c r="J165"/>
    </row>
    <row r="166" spans="2:10" x14ac:dyDescent="0.2">
      <c r="B166"/>
      <c r="D166"/>
      <c r="F166"/>
      <c r="H166"/>
      <c r="J166"/>
    </row>
    <row r="167" spans="2:10" x14ac:dyDescent="0.2">
      <c r="B167"/>
      <c r="D167"/>
      <c r="F167"/>
      <c r="H167"/>
      <c r="J167"/>
    </row>
    <row r="168" spans="2:10" x14ac:dyDescent="0.2">
      <c r="B168"/>
      <c r="D168"/>
      <c r="F168"/>
      <c r="H168"/>
      <c r="J168"/>
    </row>
    <row r="169" spans="2:10" x14ac:dyDescent="0.2">
      <c r="B169"/>
      <c r="D169"/>
      <c r="F169"/>
      <c r="H169"/>
      <c r="J169"/>
    </row>
    <row r="170" spans="2:10" x14ac:dyDescent="0.2">
      <c r="B170"/>
      <c r="D170"/>
      <c r="F170"/>
      <c r="H170"/>
      <c r="J170"/>
    </row>
    <row r="171" spans="2:10" x14ac:dyDescent="0.2">
      <c r="B171"/>
      <c r="D171"/>
      <c r="F171"/>
      <c r="H171"/>
      <c r="J171"/>
    </row>
    <row r="172" spans="2:10" x14ac:dyDescent="0.2">
      <c r="B172"/>
      <c r="D172"/>
      <c r="F172"/>
      <c r="H172"/>
      <c r="J172"/>
    </row>
    <row r="173" spans="2:10" x14ac:dyDescent="0.2">
      <c r="B173"/>
      <c r="D173"/>
      <c r="F173"/>
      <c r="H173"/>
      <c r="J173"/>
    </row>
    <row r="174" spans="2:10" x14ac:dyDescent="0.2">
      <c r="B174"/>
      <c r="D174"/>
      <c r="F174"/>
      <c r="H174"/>
      <c r="J174"/>
    </row>
    <row r="175" spans="2:10" x14ac:dyDescent="0.2">
      <c r="B175"/>
      <c r="D175"/>
      <c r="F175"/>
      <c r="H175"/>
      <c r="J175"/>
    </row>
    <row r="176" spans="2:10" x14ac:dyDescent="0.2">
      <c r="B176"/>
      <c r="D176"/>
      <c r="F176"/>
      <c r="H176"/>
      <c r="J176"/>
    </row>
    <row r="177" spans="2:10" x14ac:dyDescent="0.2">
      <c r="B177"/>
      <c r="D177"/>
      <c r="F177"/>
      <c r="H177"/>
      <c r="J177"/>
    </row>
    <row r="178" spans="2:10" x14ac:dyDescent="0.2">
      <c r="B178"/>
      <c r="D178"/>
      <c r="F178"/>
      <c r="H178"/>
      <c r="J178"/>
    </row>
    <row r="179" spans="2:10" x14ac:dyDescent="0.2">
      <c r="B179"/>
      <c r="D179"/>
      <c r="F179"/>
      <c r="H179"/>
      <c r="J179"/>
    </row>
    <row r="180" spans="2:10" x14ac:dyDescent="0.2">
      <c r="B180"/>
      <c r="D180"/>
      <c r="F180"/>
      <c r="H180"/>
      <c r="J180"/>
    </row>
    <row r="181" spans="2:10" x14ac:dyDescent="0.2">
      <c r="B181"/>
      <c r="D181"/>
      <c r="F181"/>
      <c r="H181"/>
      <c r="J181"/>
    </row>
    <row r="182" spans="2:10" x14ac:dyDescent="0.2">
      <c r="B182"/>
      <c r="D182"/>
      <c r="F182"/>
      <c r="H182"/>
      <c r="J182"/>
    </row>
    <row r="183" spans="2:10" x14ac:dyDescent="0.2">
      <c r="B183"/>
      <c r="D183"/>
      <c r="F183"/>
      <c r="H183"/>
      <c r="J183"/>
    </row>
    <row r="184" spans="2:10" x14ac:dyDescent="0.2">
      <c r="B184"/>
      <c r="D184"/>
      <c r="F184"/>
      <c r="H184"/>
      <c r="J184"/>
    </row>
    <row r="185" spans="2:10" x14ac:dyDescent="0.2">
      <c r="B185"/>
      <c r="D185"/>
      <c r="F185"/>
      <c r="H185"/>
      <c r="J185"/>
    </row>
    <row r="186" spans="2:10" x14ac:dyDescent="0.2">
      <c r="B186"/>
      <c r="D186"/>
      <c r="F186"/>
      <c r="H186"/>
      <c r="J186"/>
    </row>
    <row r="187" spans="2:10" x14ac:dyDescent="0.2">
      <c r="B187"/>
      <c r="D187"/>
      <c r="F187"/>
      <c r="H187"/>
      <c r="J187"/>
    </row>
    <row r="188" spans="2:10" x14ac:dyDescent="0.2">
      <c r="B188"/>
      <c r="D188"/>
      <c r="F188"/>
      <c r="H188"/>
      <c r="J188"/>
    </row>
    <row r="189" spans="2:10" x14ac:dyDescent="0.2">
      <c r="B189"/>
      <c r="D189"/>
      <c r="F189"/>
      <c r="H189"/>
      <c r="J189"/>
    </row>
    <row r="190" spans="2:10" x14ac:dyDescent="0.2">
      <c r="B190"/>
      <c r="D190"/>
      <c r="F190"/>
      <c r="H190"/>
      <c r="J190"/>
    </row>
    <row r="191" spans="2:10" x14ac:dyDescent="0.2">
      <c r="B191"/>
      <c r="D191"/>
      <c r="F191"/>
      <c r="H191"/>
      <c r="J191"/>
    </row>
    <row r="192" spans="2:10" x14ac:dyDescent="0.2">
      <c r="B192"/>
      <c r="D192"/>
      <c r="F192"/>
      <c r="H192"/>
      <c r="J192"/>
    </row>
    <row r="193" spans="2:10" x14ac:dyDescent="0.2">
      <c r="B193"/>
      <c r="D193"/>
      <c r="F193"/>
      <c r="H193"/>
      <c r="J193"/>
    </row>
    <row r="194" spans="2:10" x14ac:dyDescent="0.2">
      <c r="B194"/>
      <c r="D194"/>
      <c r="F194"/>
      <c r="H194"/>
      <c r="J194"/>
    </row>
    <row r="195" spans="2:10" x14ac:dyDescent="0.2">
      <c r="B195"/>
      <c r="D195"/>
      <c r="F195"/>
      <c r="H195"/>
      <c r="J195"/>
    </row>
    <row r="196" spans="2:10" x14ac:dyDescent="0.2">
      <c r="B196"/>
      <c r="D196"/>
      <c r="F196"/>
      <c r="H196"/>
      <c r="J196"/>
    </row>
    <row r="197" spans="2:10" x14ac:dyDescent="0.2">
      <c r="B197"/>
      <c r="D197"/>
      <c r="F197"/>
      <c r="H197"/>
      <c r="J197"/>
    </row>
    <row r="198" spans="2:10" x14ac:dyDescent="0.2">
      <c r="B198"/>
      <c r="D198"/>
      <c r="F198"/>
      <c r="H198"/>
      <c r="J198"/>
    </row>
    <row r="199" spans="2:10" x14ac:dyDescent="0.2">
      <c r="B199"/>
      <c r="D199"/>
      <c r="F199"/>
      <c r="H199"/>
      <c r="J199"/>
    </row>
    <row r="200" spans="2:10" x14ac:dyDescent="0.2">
      <c r="B200"/>
      <c r="D200"/>
      <c r="F200"/>
      <c r="H200"/>
      <c r="J200"/>
    </row>
    <row r="201" spans="2:10" x14ac:dyDescent="0.2">
      <c r="B201"/>
      <c r="D201"/>
      <c r="F201"/>
      <c r="H201"/>
      <c r="J201"/>
    </row>
    <row r="202" spans="2:10" x14ac:dyDescent="0.2">
      <c r="B202"/>
      <c r="D202"/>
      <c r="F202"/>
      <c r="H202"/>
      <c r="J202"/>
    </row>
    <row r="203" spans="2:10" x14ac:dyDescent="0.2">
      <c r="B203"/>
      <c r="D203"/>
      <c r="F203"/>
      <c r="H203"/>
      <c r="J203"/>
    </row>
    <row r="204" spans="2:10" x14ac:dyDescent="0.2">
      <c r="B204"/>
      <c r="D204"/>
      <c r="F204"/>
      <c r="H204"/>
      <c r="J204"/>
    </row>
    <row r="205" spans="2:10" x14ac:dyDescent="0.2">
      <c r="B205"/>
      <c r="D205"/>
      <c r="F205"/>
      <c r="H205"/>
      <c r="J205"/>
    </row>
    <row r="206" spans="2:10" x14ac:dyDescent="0.2">
      <c r="B206"/>
      <c r="D206"/>
      <c r="F206"/>
      <c r="H206"/>
      <c r="J206"/>
    </row>
    <row r="207" spans="2:10" x14ac:dyDescent="0.2">
      <c r="B207"/>
      <c r="D207"/>
      <c r="F207"/>
      <c r="H207"/>
      <c r="J207"/>
    </row>
    <row r="208" spans="2:10" x14ac:dyDescent="0.2">
      <c r="B208"/>
      <c r="D208"/>
      <c r="F208"/>
      <c r="H208"/>
      <c r="J208"/>
    </row>
    <row r="209" spans="2:10" x14ac:dyDescent="0.2">
      <c r="B209"/>
      <c r="D209"/>
      <c r="F209"/>
      <c r="H209"/>
      <c r="J209"/>
    </row>
    <row r="210" spans="2:10" x14ac:dyDescent="0.2">
      <c r="B210"/>
      <c r="D210"/>
      <c r="F210"/>
      <c r="H210"/>
      <c r="J210"/>
    </row>
    <row r="211" spans="2:10" x14ac:dyDescent="0.2">
      <c r="B211"/>
      <c r="D211"/>
      <c r="F211"/>
      <c r="H211"/>
      <c r="J211"/>
    </row>
    <row r="212" spans="2:10" x14ac:dyDescent="0.2">
      <c r="B212"/>
      <c r="D212"/>
      <c r="F212"/>
      <c r="H212"/>
      <c r="J212"/>
    </row>
    <row r="213" spans="2:10" x14ac:dyDescent="0.2">
      <c r="B213"/>
      <c r="D213"/>
      <c r="F213"/>
      <c r="H213"/>
      <c r="J213"/>
    </row>
    <row r="214" spans="2:10" x14ac:dyDescent="0.2">
      <c r="B214"/>
      <c r="D214"/>
      <c r="F214"/>
      <c r="H214"/>
      <c r="J214"/>
    </row>
    <row r="215" spans="2:10" x14ac:dyDescent="0.2">
      <c r="B215"/>
      <c r="D215"/>
      <c r="F215"/>
      <c r="H215"/>
      <c r="J215"/>
    </row>
    <row r="216" spans="2:10" x14ac:dyDescent="0.2">
      <c r="B216"/>
      <c r="D216"/>
      <c r="F216"/>
      <c r="H216"/>
      <c r="J216"/>
    </row>
    <row r="217" spans="2:10" x14ac:dyDescent="0.2">
      <c r="B217"/>
      <c r="D217"/>
      <c r="F217"/>
      <c r="H217"/>
      <c r="J217"/>
    </row>
    <row r="218" spans="2:10" x14ac:dyDescent="0.2">
      <c r="B218"/>
      <c r="D218"/>
      <c r="F218"/>
      <c r="H218"/>
      <c r="J218"/>
    </row>
    <row r="219" spans="2:10" x14ac:dyDescent="0.2">
      <c r="B219"/>
      <c r="D219"/>
      <c r="F219"/>
      <c r="H219"/>
      <c r="J219"/>
    </row>
    <row r="220" spans="2:10" x14ac:dyDescent="0.2">
      <c r="B220"/>
      <c r="D220"/>
      <c r="F220"/>
      <c r="H220"/>
      <c r="J220"/>
    </row>
    <row r="221" spans="2:10" x14ac:dyDescent="0.2">
      <c r="B221"/>
      <c r="D221"/>
      <c r="F221"/>
      <c r="H221"/>
      <c r="J221"/>
    </row>
    <row r="222" spans="2:10" x14ac:dyDescent="0.2">
      <c r="B222"/>
      <c r="D222"/>
      <c r="F222"/>
      <c r="H222"/>
      <c r="J222"/>
    </row>
    <row r="223" spans="2:10" x14ac:dyDescent="0.2">
      <c r="B223"/>
      <c r="D223"/>
      <c r="F223"/>
      <c r="H223"/>
      <c r="J223"/>
    </row>
    <row r="224" spans="2:10" x14ac:dyDescent="0.2">
      <c r="B224"/>
      <c r="D224"/>
      <c r="F224"/>
      <c r="H224"/>
      <c r="J224"/>
    </row>
    <row r="225" spans="2:10" x14ac:dyDescent="0.2">
      <c r="B225"/>
      <c r="D225"/>
      <c r="F225"/>
      <c r="H225"/>
      <c r="J225"/>
    </row>
    <row r="226" spans="2:10" x14ac:dyDescent="0.2">
      <c r="B226"/>
      <c r="D226"/>
      <c r="F226"/>
      <c r="H226"/>
      <c r="J226"/>
    </row>
    <row r="227" spans="2:10" x14ac:dyDescent="0.2">
      <c r="B227"/>
      <c r="D227"/>
      <c r="F227"/>
      <c r="H227"/>
      <c r="J227"/>
    </row>
    <row r="228" spans="2:10" x14ac:dyDescent="0.2">
      <c r="B228"/>
      <c r="D228"/>
      <c r="F228"/>
      <c r="H228"/>
      <c r="J228"/>
    </row>
    <row r="229" spans="2:10" x14ac:dyDescent="0.2">
      <c r="B229"/>
      <c r="D229"/>
      <c r="F229"/>
      <c r="H229"/>
      <c r="J229"/>
    </row>
    <row r="230" spans="2:10" x14ac:dyDescent="0.2">
      <c r="B230"/>
      <c r="D230"/>
      <c r="F230"/>
      <c r="H230"/>
      <c r="J230"/>
    </row>
    <row r="231" spans="2:10" x14ac:dyDescent="0.2">
      <c r="B231"/>
      <c r="D231"/>
      <c r="F231"/>
      <c r="H231"/>
      <c r="J231"/>
    </row>
    <row r="232" spans="2:10" x14ac:dyDescent="0.2">
      <c r="B232"/>
      <c r="D232"/>
      <c r="F232"/>
      <c r="H232"/>
      <c r="J232"/>
    </row>
    <row r="233" spans="2:10" x14ac:dyDescent="0.2">
      <c r="B233"/>
      <c r="D233"/>
      <c r="F233"/>
      <c r="H233"/>
      <c r="J233"/>
    </row>
    <row r="234" spans="2:10" x14ac:dyDescent="0.2">
      <c r="B234"/>
      <c r="D234"/>
      <c r="F234"/>
      <c r="H234"/>
      <c r="J234"/>
    </row>
    <row r="235" spans="2:10" x14ac:dyDescent="0.2">
      <c r="B235"/>
      <c r="D235"/>
      <c r="F235"/>
      <c r="H235"/>
      <c r="J235"/>
    </row>
    <row r="236" spans="2:10" x14ac:dyDescent="0.2">
      <c r="B236"/>
      <c r="D236"/>
      <c r="F236"/>
      <c r="H236"/>
      <c r="J236"/>
    </row>
    <row r="237" spans="2:10" x14ac:dyDescent="0.2">
      <c r="B237"/>
      <c r="D237"/>
      <c r="F237"/>
      <c r="H237"/>
      <c r="J237"/>
    </row>
    <row r="238" spans="2:10" x14ac:dyDescent="0.2">
      <c r="B238"/>
      <c r="D238"/>
      <c r="F238"/>
      <c r="H238"/>
      <c r="J238"/>
    </row>
    <row r="239" spans="2:10" x14ac:dyDescent="0.2">
      <c r="B239"/>
      <c r="D239"/>
      <c r="F239"/>
      <c r="H239"/>
      <c r="J239"/>
    </row>
    <row r="240" spans="2:10" x14ac:dyDescent="0.2">
      <c r="B240"/>
      <c r="D240"/>
      <c r="F240"/>
      <c r="H240"/>
      <c r="J240"/>
    </row>
    <row r="241" spans="2:10" x14ac:dyDescent="0.2">
      <c r="B241"/>
      <c r="D241"/>
      <c r="F241"/>
      <c r="H241"/>
      <c r="J241"/>
    </row>
    <row r="242" spans="2:10" x14ac:dyDescent="0.2">
      <c r="B242"/>
      <c r="D242"/>
      <c r="F242"/>
      <c r="H242"/>
      <c r="J242"/>
    </row>
    <row r="243" spans="2:10" x14ac:dyDescent="0.2">
      <c r="B243"/>
      <c r="D243"/>
      <c r="F243"/>
      <c r="H243"/>
      <c r="J243"/>
    </row>
    <row r="244" spans="2:10" x14ac:dyDescent="0.2">
      <c r="B244"/>
      <c r="D244"/>
      <c r="F244"/>
      <c r="H244"/>
      <c r="J244"/>
    </row>
    <row r="245" spans="2:10" x14ac:dyDescent="0.2">
      <c r="B245"/>
      <c r="D245"/>
      <c r="F245"/>
      <c r="H245"/>
      <c r="J245"/>
    </row>
    <row r="246" spans="2:10" x14ac:dyDescent="0.2">
      <c r="B246"/>
      <c r="D246"/>
      <c r="F246"/>
      <c r="H246"/>
      <c r="J246"/>
    </row>
    <row r="247" spans="2:10" x14ac:dyDescent="0.2">
      <c r="B247"/>
      <c r="D247"/>
      <c r="F247"/>
      <c r="H247"/>
      <c r="J247"/>
    </row>
    <row r="248" spans="2:10" x14ac:dyDescent="0.2">
      <c r="B248"/>
      <c r="D248"/>
      <c r="F248"/>
      <c r="H248"/>
      <c r="J248"/>
    </row>
    <row r="249" spans="2:10" x14ac:dyDescent="0.2">
      <c r="B249"/>
      <c r="D249"/>
      <c r="F249"/>
      <c r="H249"/>
      <c r="J249"/>
    </row>
    <row r="250" spans="2:10" x14ac:dyDescent="0.2">
      <c r="B250"/>
      <c r="D250"/>
      <c r="F250"/>
      <c r="H250"/>
      <c r="J250"/>
    </row>
    <row r="251" spans="2:10" x14ac:dyDescent="0.2">
      <c r="B251"/>
      <c r="D251"/>
      <c r="F251"/>
      <c r="H251"/>
      <c r="J251"/>
    </row>
    <row r="252" spans="2:10" x14ac:dyDescent="0.2">
      <c r="B252"/>
      <c r="D252"/>
      <c r="F252"/>
      <c r="H252"/>
      <c r="J252"/>
    </row>
    <row r="253" spans="2:10" x14ac:dyDescent="0.2">
      <c r="B253"/>
      <c r="D253"/>
      <c r="F253"/>
      <c r="H253"/>
      <c r="J253"/>
    </row>
    <row r="254" spans="2:10" x14ac:dyDescent="0.2">
      <c r="B254"/>
      <c r="D254"/>
      <c r="F254"/>
      <c r="H254"/>
      <c r="J254"/>
    </row>
    <row r="255" spans="2:10" x14ac:dyDescent="0.2">
      <c r="B255"/>
      <c r="D255"/>
      <c r="F255"/>
      <c r="H255"/>
      <c r="J255"/>
    </row>
    <row r="256" spans="2:10" x14ac:dyDescent="0.2">
      <c r="B256"/>
      <c r="D256"/>
      <c r="F256"/>
      <c r="H256"/>
      <c r="J256"/>
    </row>
    <row r="257" spans="2:10" x14ac:dyDescent="0.2">
      <c r="B257"/>
      <c r="D257"/>
      <c r="F257"/>
      <c r="H257"/>
      <c r="J257"/>
    </row>
    <row r="258" spans="2:10" x14ac:dyDescent="0.2">
      <c r="B258"/>
      <c r="D258"/>
      <c r="F258"/>
      <c r="H258"/>
      <c r="J258"/>
    </row>
    <row r="259" spans="2:10" x14ac:dyDescent="0.2">
      <c r="B259"/>
      <c r="D259"/>
      <c r="F259"/>
      <c r="H259"/>
      <c r="J259"/>
    </row>
    <row r="260" spans="2:10" x14ac:dyDescent="0.2">
      <c r="B260"/>
      <c r="D260"/>
      <c r="F260"/>
      <c r="H260"/>
      <c r="J260"/>
    </row>
    <row r="261" spans="2:10" x14ac:dyDescent="0.2">
      <c r="B261"/>
      <c r="D261"/>
      <c r="F261"/>
      <c r="H261"/>
      <c r="J261"/>
    </row>
    <row r="262" spans="2:10" x14ac:dyDescent="0.2">
      <c r="B262"/>
      <c r="D262"/>
      <c r="F262"/>
      <c r="H262"/>
      <c r="J262"/>
    </row>
    <row r="263" spans="2:10" x14ac:dyDescent="0.2">
      <c r="B263"/>
      <c r="D263"/>
      <c r="F263"/>
      <c r="H263"/>
      <c r="J263"/>
    </row>
    <row r="264" spans="2:10" x14ac:dyDescent="0.2">
      <c r="B264"/>
      <c r="D264"/>
      <c r="F264"/>
      <c r="H264"/>
      <c r="J264"/>
    </row>
    <row r="265" spans="2:10" x14ac:dyDescent="0.2">
      <c r="B265"/>
      <c r="D265"/>
      <c r="F265"/>
      <c r="H265"/>
      <c r="J265"/>
    </row>
    <row r="266" spans="2:10" x14ac:dyDescent="0.2">
      <c r="B266"/>
      <c r="D266"/>
      <c r="F266"/>
      <c r="H266"/>
      <c r="J266"/>
    </row>
    <row r="267" spans="2:10" x14ac:dyDescent="0.2">
      <c r="B267"/>
      <c r="D267"/>
      <c r="F267"/>
      <c r="H267"/>
      <c r="J267"/>
    </row>
    <row r="268" spans="2:10" x14ac:dyDescent="0.2">
      <c r="B268"/>
      <c r="D268"/>
      <c r="F268"/>
      <c r="H268"/>
      <c r="J268"/>
    </row>
    <row r="269" spans="2:10" x14ac:dyDescent="0.2">
      <c r="B269"/>
      <c r="D269"/>
      <c r="F269"/>
      <c r="H269"/>
      <c r="J269"/>
    </row>
    <row r="270" spans="2:10" x14ac:dyDescent="0.2">
      <c r="B270"/>
      <c r="D270"/>
      <c r="F270"/>
      <c r="H270"/>
      <c r="J270"/>
    </row>
    <row r="271" spans="2:10" x14ac:dyDescent="0.2">
      <c r="B271"/>
      <c r="D271"/>
      <c r="F271"/>
      <c r="H271"/>
      <c r="J271"/>
    </row>
    <row r="272" spans="2:10" x14ac:dyDescent="0.2">
      <c r="B272"/>
      <c r="D272"/>
      <c r="F272"/>
      <c r="H272"/>
      <c r="J272"/>
    </row>
    <row r="273" spans="2:10" x14ac:dyDescent="0.2">
      <c r="B273"/>
      <c r="D273"/>
      <c r="F273"/>
      <c r="H273"/>
      <c r="J273"/>
    </row>
    <row r="274" spans="2:10" x14ac:dyDescent="0.2">
      <c r="B274"/>
      <c r="D274"/>
      <c r="F274"/>
      <c r="H274"/>
      <c r="J274"/>
    </row>
    <row r="275" spans="2:10" x14ac:dyDescent="0.2">
      <c r="B275"/>
      <c r="D275"/>
      <c r="F275"/>
      <c r="H275"/>
      <c r="J275"/>
    </row>
    <row r="276" spans="2:10" x14ac:dyDescent="0.2">
      <c r="B276"/>
      <c r="D276"/>
      <c r="F276"/>
      <c r="H276"/>
      <c r="J276"/>
    </row>
    <row r="277" spans="2:10" x14ac:dyDescent="0.2">
      <c r="B277"/>
      <c r="D277"/>
      <c r="F277"/>
      <c r="H277"/>
      <c r="J277"/>
    </row>
    <row r="278" spans="2:10" x14ac:dyDescent="0.2">
      <c r="B278"/>
      <c r="D278"/>
      <c r="F278"/>
      <c r="H278"/>
      <c r="J278"/>
    </row>
    <row r="279" spans="2:10" x14ac:dyDescent="0.2">
      <c r="B279"/>
      <c r="D279"/>
      <c r="F279"/>
      <c r="H279"/>
      <c r="J279"/>
    </row>
    <row r="280" spans="2:10" x14ac:dyDescent="0.2">
      <c r="B280"/>
      <c r="D280"/>
      <c r="F280"/>
      <c r="H280"/>
      <c r="J280"/>
    </row>
    <row r="281" spans="2:10" x14ac:dyDescent="0.2">
      <c r="B281"/>
      <c r="D281"/>
      <c r="F281"/>
      <c r="H281"/>
      <c r="J281"/>
    </row>
    <row r="282" spans="2:10" x14ac:dyDescent="0.2">
      <c r="B282"/>
      <c r="D282"/>
      <c r="F282"/>
      <c r="H282"/>
      <c r="J282"/>
    </row>
    <row r="283" spans="2:10" x14ac:dyDescent="0.2">
      <c r="B283"/>
      <c r="D283"/>
      <c r="F283"/>
      <c r="H283"/>
      <c r="J283"/>
    </row>
    <row r="284" spans="2:10" x14ac:dyDescent="0.2">
      <c r="B284"/>
      <c r="D284"/>
      <c r="F284"/>
      <c r="H284"/>
      <c r="J284"/>
    </row>
    <row r="285" spans="2:10" x14ac:dyDescent="0.2">
      <c r="B285"/>
      <c r="D285"/>
      <c r="F285"/>
      <c r="H285"/>
      <c r="J285"/>
    </row>
    <row r="286" spans="2:10" x14ac:dyDescent="0.2">
      <c r="B286"/>
      <c r="D286"/>
      <c r="F286"/>
      <c r="H286"/>
      <c r="J286"/>
    </row>
    <row r="287" spans="2:10" x14ac:dyDescent="0.2">
      <c r="B287"/>
      <c r="D287"/>
      <c r="F287"/>
      <c r="H287"/>
      <c r="J287"/>
    </row>
    <row r="288" spans="2:10" x14ac:dyDescent="0.2">
      <c r="B288"/>
      <c r="D288"/>
      <c r="F288"/>
      <c r="H288"/>
      <c r="J288"/>
    </row>
    <row r="289" spans="2:10" x14ac:dyDescent="0.2">
      <c r="B289"/>
      <c r="D289"/>
      <c r="F289"/>
      <c r="H289"/>
      <c r="J289"/>
    </row>
    <row r="290" spans="2:10" x14ac:dyDescent="0.2">
      <c r="B290"/>
      <c r="D290"/>
      <c r="F290"/>
      <c r="H290"/>
      <c r="J290"/>
    </row>
    <row r="291" spans="2:10" x14ac:dyDescent="0.2">
      <c r="B291"/>
      <c r="D291"/>
      <c r="F291"/>
      <c r="H291"/>
      <c r="J291"/>
    </row>
    <row r="292" spans="2:10" x14ac:dyDescent="0.2">
      <c r="B292"/>
      <c r="D292"/>
      <c r="F292"/>
      <c r="H292"/>
      <c r="J292"/>
    </row>
    <row r="293" spans="2:10" x14ac:dyDescent="0.2">
      <c r="B293"/>
      <c r="D293"/>
      <c r="F293"/>
      <c r="H293"/>
      <c r="J293"/>
    </row>
    <row r="294" spans="2:10" x14ac:dyDescent="0.2">
      <c r="B294"/>
      <c r="D294"/>
      <c r="F294"/>
      <c r="H294"/>
      <c r="J294"/>
    </row>
    <row r="295" spans="2:10" x14ac:dyDescent="0.2">
      <c r="B295"/>
      <c r="D295"/>
      <c r="F295"/>
      <c r="H295"/>
      <c r="J295"/>
    </row>
    <row r="296" spans="2:10" x14ac:dyDescent="0.2">
      <c r="B296"/>
      <c r="D296"/>
      <c r="F296"/>
      <c r="H296"/>
      <c r="J296"/>
    </row>
    <row r="297" spans="2:10" x14ac:dyDescent="0.2">
      <c r="B297"/>
      <c r="D297"/>
      <c r="F297"/>
      <c r="H297"/>
      <c r="J297"/>
    </row>
    <row r="298" spans="2:10" x14ac:dyDescent="0.2">
      <c r="B298"/>
      <c r="D298"/>
      <c r="F298"/>
      <c r="H298"/>
      <c r="J298"/>
    </row>
    <row r="299" spans="2:10" x14ac:dyDescent="0.2">
      <c r="B299"/>
      <c r="D299"/>
      <c r="F299"/>
      <c r="H299"/>
      <c r="J299"/>
    </row>
    <row r="300" spans="2:10" x14ac:dyDescent="0.2">
      <c r="B300"/>
      <c r="D300"/>
      <c r="F300"/>
      <c r="H300"/>
      <c r="J300"/>
    </row>
    <row r="301" spans="2:10" x14ac:dyDescent="0.2">
      <c r="B301"/>
      <c r="D301"/>
      <c r="F301"/>
      <c r="H301"/>
      <c r="J301"/>
    </row>
    <row r="302" spans="2:10" x14ac:dyDescent="0.2">
      <c r="B302"/>
      <c r="D302"/>
      <c r="F302"/>
      <c r="H302"/>
      <c r="J302"/>
    </row>
    <row r="303" spans="2:10" x14ac:dyDescent="0.2">
      <c r="B303"/>
      <c r="D303"/>
      <c r="F303"/>
      <c r="H303"/>
      <c r="J303"/>
    </row>
    <row r="304" spans="2:10" x14ac:dyDescent="0.2">
      <c r="B304"/>
      <c r="D304"/>
      <c r="F304"/>
      <c r="H304"/>
      <c r="J304"/>
    </row>
    <row r="305" spans="2:10" x14ac:dyDescent="0.2">
      <c r="B305"/>
      <c r="D305"/>
      <c r="F305"/>
      <c r="H305"/>
      <c r="J305"/>
    </row>
    <row r="306" spans="2:10" x14ac:dyDescent="0.2">
      <c r="B306"/>
      <c r="D306"/>
      <c r="F306"/>
      <c r="H306"/>
      <c r="J306"/>
    </row>
    <row r="307" spans="2:10" x14ac:dyDescent="0.2">
      <c r="B307"/>
      <c r="D307"/>
      <c r="F307"/>
      <c r="H307"/>
      <c r="J307"/>
    </row>
    <row r="308" spans="2:10" x14ac:dyDescent="0.2">
      <c r="B308"/>
      <c r="D308"/>
      <c r="F308"/>
      <c r="H308"/>
      <c r="J308"/>
    </row>
    <row r="309" spans="2:10" x14ac:dyDescent="0.2">
      <c r="B309"/>
      <c r="D309"/>
      <c r="F309"/>
      <c r="H309"/>
      <c r="J309"/>
    </row>
    <row r="310" spans="2:10" x14ac:dyDescent="0.2">
      <c r="B310"/>
      <c r="D310"/>
      <c r="F310"/>
      <c r="H310"/>
      <c r="J310"/>
    </row>
    <row r="311" spans="2:10" x14ac:dyDescent="0.2">
      <c r="B311"/>
      <c r="D311"/>
      <c r="F311"/>
      <c r="H311"/>
      <c r="J311"/>
    </row>
    <row r="312" spans="2:10" x14ac:dyDescent="0.2">
      <c r="B312"/>
      <c r="D312"/>
      <c r="F312"/>
      <c r="H312"/>
      <c r="J312"/>
    </row>
    <row r="313" spans="2:10" x14ac:dyDescent="0.2">
      <c r="B313"/>
      <c r="D313"/>
      <c r="F313"/>
      <c r="H313"/>
      <c r="J313"/>
    </row>
    <row r="314" spans="2:10" x14ac:dyDescent="0.2">
      <c r="B314"/>
      <c r="D314"/>
      <c r="F314"/>
      <c r="H314"/>
      <c r="J314"/>
    </row>
    <row r="315" spans="2:10" x14ac:dyDescent="0.2">
      <c r="B315"/>
      <c r="D315"/>
      <c r="F315"/>
      <c r="H315"/>
      <c r="J315"/>
    </row>
    <row r="316" spans="2:10" x14ac:dyDescent="0.2">
      <c r="B316"/>
      <c r="D316"/>
      <c r="F316"/>
      <c r="H316"/>
      <c r="J316"/>
    </row>
    <row r="317" spans="2:10" x14ac:dyDescent="0.2">
      <c r="B317"/>
      <c r="D317"/>
      <c r="F317"/>
      <c r="H317"/>
      <c r="J317"/>
    </row>
    <row r="318" spans="2:10" x14ac:dyDescent="0.2">
      <c r="B318"/>
      <c r="D318"/>
      <c r="F318"/>
      <c r="H318"/>
      <c r="J318"/>
    </row>
    <row r="319" spans="2:10" x14ac:dyDescent="0.2">
      <c r="B319"/>
      <c r="D319"/>
      <c r="F319"/>
      <c r="H319"/>
      <c r="J319"/>
    </row>
    <row r="320" spans="2:10" x14ac:dyDescent="0.2">
      <c r="B320"/>
      <c r="D320"/>
      <c r="F320"/>
      <c r="H320"/>
      <c r="J320"/>
    </row>
    <row r="321" spans="2:10" x14ac:dyDescent="0.2">
      <c r="B321"/>
      <c r="D321"/>
      <c r="F321"/>
      <c r="H321"/>
      <c r="J321"/>
    </row>
    <row r="322" spans="2:10" x14ac:dyDescent="0.2">
      <c r="B322"/>
      <c r="D322"/>
      <c r="F322"/>
      <c r="H322"/>
      <c r="J322"/>
    </row>
    <row r="323" spans="2:10" x14ac:dyDescent="0.2">
      <c r="B323"/>
      <c r="D323"/>
      <c r="F323"/>
      <c r="H323"/>
      <c r="J323"/>
    </row>
    <row r="324" spans="2:10" x14ac:dyDescent="0.2">
      <c r="B324"/>
      <c r="D324"/>
      <c r="F324"/>
      <c r="H324"/>
      <c r="J324"/>
    </row>
    <row r="325" spans="2:10" x14ac:dyDescent="0.2">
      <c r="B325"/>
      <c r="D325"/>
      <c r="F325"/>
      <c r="H325"/>
      <c r="J325"/>
    </row>
    <row r="326" spans="2:10" x14ac:dyDescent="0.2">
      <c r="B326"/>
      <c r="D326"/>
      <c r="F326"/>
      <c r="H326"/>
      <c r="J326"/>
    </row>
    <row r="327" spans="2:10" x14ac:dyDescent="0.2">
      <c r="B327"/>
      <c r="D327"/>
      <c r="F327"/>
      <c r="H327"/>
      <c r="J327"/>
    </row>
    <row r="328" spans="2:10" x14ac:dyDescent="0.2">
      <c r="B328"/>
      <c r="D328"/>
      <c r="F328"/>
      <c r="H328"/>
      <c r="J328"/>
    </row>
    <row r="329" spans="2:10" x14ac:dyDescent="0.2">
      <c r="B329"/>
      <c r="D329"/>
      <c r="F329"/>
      <c r="H329"/>
      <c r="J329"/>
    </row>
    <row r="330" spans="2:10" x14ac:dyDescent="0.2">
      <c r="B330"/>
      <c r="D330"/>
      <c r="F330"/>
      <c r="H330"/>
      <c r="J330"/>
    </row>
    <row r="331" spans="2:10" x14ac:dyDescent="0.2">
      <c r="B331"/>
      <c r="D331"/>
      <c r="F331"/>
      <c r="H331"/>
      <c r="J331"/>
    </row>
    <row r="332" spans="2:10" x14ac:dyDescent="0.2">
      <c r="B332"/>
      <c r="D332"/>
      <c r="F332"/>
      <c r="H332"/>
      <c r="J332"/>
    </row>
    <row r="333" spans="2:10" x14ac:dyDescent="0.2">
      <c r="B333"/>
      <c r="D333"/>
      <c r="F333"/>
      <c r="H333"/>
      <c r="J333"/>
    </row>
    <row r="334" spans="2:10" x14ac:dyDescent="0.2">
      <c r="B334"/>
      <c r="D334"/>
      <c r="F334"/>
      <c r="H334"/>
      <c r="J334"/>
    </row>
    <row r="335" spans="2:10" x14ac:dyDescent="0.2">
      <c r="B335"/>
      <c r="D335"/>
      <c r="F335"/>
      <c r="H335"/>
      <c r="J335"/>
    </row>
    <row r="336" spans="2:10" x14ac:dyDescent="0.2">
      <c r="B336"/>
      <c r="D336"/>
      <c r="F336"/>
      <c r="H336"/>
      <c r="J336"/>
    </row>
    <row r="337" spans="2:10" x14ac:dyDescent="0.2">
      <c r="B337"/>
      <c r="D337"/>
      <c r="F337"/>
      <c r="H337"/>
      <c r="J337"/>
    </row>
    <row r="338" spans="2:10" x14ac:dyDescent="0.2">
      <c r="B338"/>
      <c r="D338"/>
      <c r="F338"/>
      <c r="H338"/>
      <c r="J338"/>
    </row>
    <row r="339" spans="2:10" x14ac:dyDescent="0.2">
      <c r="B339"/>
      <c r="D339"/>
      <c r="F339"/>
      <c r="H339"/>
      <c r="J339"/>
    </row>
    <row r="340" spans="2:10" x14ac:dyDescent="0.2">
      <c r="B340"/>
      <c r="D340"/>
      <c r="F340"/>
      <c r="H340"/>
      <c r="J340"/>
    </row>
    <row r="341" spans="2:10" x14ac:dyDescent="0.2">
      <c r="B341"/>
      <c r="D341"/>
      <c r="F341"/>
      <c r="H341"/>
      <c r="J341"/>
    </row>
    <row r="342" spans="2:10" x14ac:dyDescent="0.2">
      <c r="B342"/>
      <c r="D342"/>
      <c r="F342"/>
      <c r="H342"/>
      <c r="J342"/>
    </row>
    <row r="343" spans="2:10" x14ac:dyDescent="0.2">
      <c r="B343"/>
      <c r="D343"/>
      <c r="F343"/>
      <c r="H343"/>
      <c r="J343"/>
    </row>
    <row r="344" spans="2:10" x14ac:dyDescent="0.2">
      <c r="B344"/>
      <c r="D344"/>
      <c r="F344"/>
      <c r="H344"/>
      <c r="J344"/>
    </row>
    <row r="345" spans="2:10" x14ac:dyDescent="0.2">
      <c r="B345"/>
      <c r="D345"/>
      <c r="F345"/>
      <c r="H345"/>
      <c r="J345"/>
    </row>
    <row r="346" spans="2:10" x14ac:dyDescent="0.2">
      <c r="B346"/>
      <c r="D346"/>
      <c r="F346"/>
      <c r="H346"/>
      <c r="J346"/>
    </row>
    <row r="347" spans="2:10" x14ac:dyDescent="0.2">
      <c r="B347"/>
      <c r="D347"/>
      <c r="F347"/>
      <c r="H347"/>
      <c r="J347"/>
    </row>
    <row r="348" spans="2:10" x14ac:dyDescent="0.2">
      <c r="B348"/>
      <c r="D348"/>
      <c r="F348"/>
      <c r="H348"/>
      <c r="J348"/>
    </row>
    <row r="349" spans="2:10" x14ac:dyDescent="0.2">
      <c r="B349"/>
      <c r="D349"/>
      <c r="F349"/>
      <c r="H349"/>
      <c r="J349"/>
    </row>
    <row r="350" spans="2:10" x14ac:dyDescent="0.2">
      <c r="B350"/>
      <c r="D350"/>
      <c r="F350"/>
      <c r="H350"/>
      <c r="J350"/>
    </row>
    <row r="351" spans="2:10" x14ac:dyDescent="0.2">
      <c r="B351"/>
      <c r="D351"/>
      <c r="F351"/>
      <c r="H351"/>
      <c r="J351"/>
    </row>
    <row r="352" spans="2:10" x14ac:dyDescent="0.2">
      <c r="B352"/>
      <c r="D352"/>
      <c r="F352"/>
      <c r="H352"/>
      <c r="J352"/>
    </row>
    <row r="353" spans="2:10" x14ac:dyDescent="0.2">
      <c r="B353"/>
      <c r="D353"/>
      <c r="F353"/>
      <c r="H353"/>
      <c r="J353"/>
    </row>
    <row r="354" spans="2:10" x14ac:dyDescent="0.2">
      <c r="B354"/>
      <c r="D354"/>
      <c r="F354"/>
      <c r="H354"/>
      <c r="J354"/>
    </row>
    <row r="355" spans="2:10" x14ac:dyDescent="0.2">
      <c r="B355"/>
      <c r="D355"/>
      <c r="F355"/>
      <c r="H355"/>
      <c r="J355"/>
    </row>
    <row r="356" spans="2:10" x14ac:dyDescent="0.2">
      <c r="B356"/>
      <c r="D356"/>
      <c r="F356"/>
      <c r="H356"/>
      <c r="J356"/>
    </row>
    <row r="357" spans="2:10" x14ac:dyDescent="0.2">
      <c r="B357"/>
      <c r="D357"/>
      <c r="F357"/>
      <c r="H357"/>
      <c r="J357"/>
    </row>
    <row r="358" spans="2:10" x14ac:dyDescent="0.2">
      <c r="B358"/>
      <c r="D358"/>
      <c r="F358"/>
      <c r="H358"/>
      <c r="J358"/>
    </row>
    <row r="359" spans="2:10" x14ac:dyDescent="0.2">
      <c r="B359"/>
      <c r="D359"/>
      <c r="F359"/>
      <c r="H359"/>
      <c r="J359"/>
    </row>
    <row r="360" spans="2:10" x14ac:dyDescent="0.2">
      <c r="B360"/>
      <c r="D360"/>
      <c r="F360"/>
      <c r="H360"/>
      <c r="J360"/>
    </row>
    <row r="361" spans="2:10" x14ac:dyDescent="0.2">
      <c r="B361"/>
      <c r="D361"/>
      <c r="F361"/>
      <c r="H361"/>
      <c r="J361"/>
    </row>
    <row r="362" spans="2:10" x14ac:dyDescent="0.2">
      <c r="B362"/>
      <c r="D362"/>
      <c r="F362"/>
      <c r="H362"/>
      <c r="J362"/>
    </row>
    <row r="363" spans="2:10" x14ac:dyDescent="0.2">
      <c r="B363"/>
      <c r="D363"/>
      <c r="F363"/>
      <c r="H363"/>
      <c r="J363"/>
    </row>
    <row r="364" spans="2:10" x14ac:dyDescent="0.2">
      <c r="B364"/>
      <c r="D364"/>
      <c r="F364"/>
      <c r="H364"/>
      <c r="J364"/>
    </row>
    <row r="365" spans="2:10" x14ac:dyDescent="0.2">
      <c r="B365"/>
      <c r="D365"/>
      <c r="F365"/>
      <c r="H365"/>
      <c r="J365"/>
    </row>
    <row r="366" spans="2:10" x14ac:dyDescent="0.2">
      <c r="B366"/>
      <c r="D366"/>
      <c r="F366"/>
      <c r="H366"/>
      <c r="J366"/>
    </row>
    <row r="367" spans="2:10" x14ac:dyDescent="0.2">
      <c r="B367"/>
      <c r="D367"/>
      <c r="F367"/>
      <c r="H367"/>
      <c r="J367"/>
    </row>
    <row r="368" spans="2:10" x14ac:dyDescent="0.2">
      <c r="B368"/>
      <c r="D368"/>
      <c r="F368"/>
      <c r="H368"/>
      <c r="J368"/>
    </row>
    <row r="369" spans="2:10" x14ac:dyDescent="0.2">
      <c r="B369"/>
      <c r="D369"/>
      <c r="F369"/>
      <c r="H369"/>
      <c r="J369"/>
    </row>
    <row r="370" spans="2:10" x14ac:dyDescent="0.2">
      <c r="B370"/>
      <c r="D370"/>
      <c r="F370"/>
      <c r="H370"/>
      <c r="J370"/>
    </row>
    <row r="371" spans="2:10" x14ac:dyDescent="0.2">
      <c r="B371"/>
      <c r="D371"/>
      <c r="F371"/>
      <c r="H371"/>
      <c r="J371"/>
    </row>
    <row r="372" spans="2:10" x14ac:dyDescent="0.2">
      <c r="B372"/>
      <c r="D372"/>
      <c r="F372"/>
      <c r="H372"/>
      <c r="J372"/>
    </row>
    <row r="373" spans="2:10" x14ac:dyDescent="0.2">
      <c r="B373"/>
      <c r="D373"/>
      <c r="F373"/>
      <c r="H373"/>
      <c r="J373"/>
    </row>
    <row r="374" spans="2:10" x14ac:dyDescent="0.2">
      <c r="B374"/>
      <c r="D374"/>
      <c r="F374"/>
      <c r="H374"/>
      <c r="J374"/>
    </row>
    <row r="375" spans="2:10" x14ac:dyDescent="0.2">
      <c r="B375"/>
      <c r="D375"/>
      <c r="F375"/>
      <c r="H375"/>
      <c r="J375"/>
    </row>
    <row r="376" spans="2:10" x14ac:dyDescent="0.2">
      <c r="B376"/>
      <c r="D376"/>
      <c r="F376"/>
      <c r="H376"/>
      <c r="J376"/>
    </row>
    <row r="377" spans="2:10" x14ac:dyDescent="0.2">
      <c r="B377"/>
      <c r="D377"/>
      <c r="F377"/>
      <c r="H377"/>
      <c r="J377"/>
    </row>
    <row r="378" spans="2:10" x14ac:dyDescent="0.2">
      <c r="B378"/>
      <c r="D378"/>
      <c r="F378"/>
      <c r="H378"/>
      <c r="J378"/>
    </row>
    <row r="379" spans="2:10" x14ac:dyDescent="0.2">
      <c r="B379"/>
      <c r="D379"/>
      <c r="F379"/>
      <c r="H379"/>
      <c r="J379"/>
    </row>
    <row r="380" spans="2:10" x14ac:dyDescent="0.2">
      <c r="B380"/>
      <c r="D380"/>
      <c r="F380"/>
      <c r="H380"/>
      <c r="J380"/>
    </row>
    <row r="381" spans="2:10" x14ac:dyDescent="0.2">
      <c r="B381"/>
      <c r="D381"/>
      <c r="F381"/>
      <c r="H381"/>
      <c r="J381"/>
    </row>
    <row r="382" spans="2:10" x14ac:dyDescent="0.2">
      <c r="B382"/>
      <c r="D382"/>
      <c r="F382"/>
      <c r="H382"/>
      <c r="J382"/>
    </row>
    <row r="383" spans="2:10" x14ac:dyDescent="0.2">
      <c r="B383"/>
      <c r="D383"/>
      <c r="F383"/>
      <c r="H383"/>
      <c r="J383"/>
    </row>
    <row r="384" spans="2:10" x14ac:dyDescent="0.2">
      <c r="B384"/>
      <c r="D384"/>
      <c r="F384"/>
      <c r="H384"/>
      <c r="J384"/>
    </row>
    <row r="385" spans="2:10" x14ac:dyDescent="0.2">
      <c r="B385"/>
      <c r="D385"/>
      <c r="F385"/>
      <c r="H385"/>
      <c r="J385"/>
    </row>
    <row r="386" spans="2:10" x14ac:dyDescent="0.2">
      <c r="B386"/>
      <c r="D386"/>
      <c r="F386"/>
      <c r="H386"/>
      <c r="J386"/>
    </row>
    <row r="387" spans="2:10" x14ac:dyDescent="0.2">
      <c r="B387"/>
      <c r="D387"/>
      <c r="F387"/>
      <c r="H387"/>
      <c r="J387"/>
    </row>
    <row r="388" spans="2:10" x14ac:dyDescent="0.2">
      <c r="B388"/>
      <c r="D388"/>
      <c r="F388"/>
      <c r="H388"/>
      <c r="J388"/>
    </row>
    <row r="389" spans="2:10" x14ac:dyDescent="0.2">
      <c r="B389"/>
      <c r="D389"/>
      <c r="F389"/>
      <c r="H389"/>
      <c r="J389"/>
    </row>
    <row r="390" spans="2:10" x14ac:dyDescent="0.2">
      <c r="B390"/>
      <c r="D390"/>
      <c r="F390"/>
      <c r="H390"/>
      <c r="J390"/>
    </row>
    <row r="391" spans="2:10" x14ac:dyDescent="0.2">
      <c r="B391"/>
      <c r="D391"/>
      <c r="F391"/>
      <c r="H391"/>
      <c r="J391"/>
    </row>
    <row r="392" spans="2:10" x14ac:dyDescent="0.2">
      <c r="B392"/>
      <c r="D392"/>
      <c r="F392"/>
      <c r="H392"/>
      <c r="J392"/>
    </row>
    <row r="393" spans="2:10" x14ac:dyDescent="0.2">
      <c r="B393"/>
      <c r="D393"/>
      <c r="F393"/>
      <c r="H393"/>
      <c r="J393"/>
    </row>
    <row r="394" spans="2:10" x14ac:dyDescent="0.2">
      <c r="B394"/>
      <c r="D394"/>
      <c r="F394"/>
      <c r="H394"/>
      <c r="J394"/>
    </row>
    <row r="395" spans="2:10" x14ac:dyDescent="0.2">
      <c r="B395"/>
      <c r="D395"/>
      <c r="F395"/>
      <c r="H395"/>
      <c r="J395"/>
    </row>
    <row r="396" spans="2:10" x14ac:dyDescent="0.2">
      <c r="B396"/>
      <c r="D396"/>
      <c r="F396"/>
      <c r="H396"/>
      <c r="J396"/>
    </row>
    <row r="397" spans="2:10" x14ac:dyDescent="0.2">
      <c r="B397"/>
      <c r="D397"/>
      <c r="F397"/>
      <c r="H397"/>
      <c r="J397"/>
    </row>
    <row r="398" spans="2:10" x14ac:dyDescent="0.2">
      <c r="B398"/>
      <c r="D398"/>
      <c r="F398"/>
      <c r="H398"/>
      <c r="J398"/>
    </row>
    <row r="399" spans="2:10" x14ac:dyDescent="0.2">
      <c r="B399"/>
      <c r="D399"/>
      <c r="F399"/>
      <c r="H399"/>
      <c r="J399"/>
    </row>
    <row r="400" spans="2:10" x14ac:dyDescent="0.2">
      <c r="B400"/>
      <c r="D400"/>
      <c r="F400"/>
      <c r="H400"/>
      <c r="J400"/>
    </row>
    <row r="401" spans="2:10" x14ac:dyDescent="0.2">
      <c r="B401"/>
      <c r="D401"/>
      <c r="F401"/>
      <c r="H401"/>
      <c r="J401"/>
    </row>
    <row r="402" spans="2:10" x14ac:dyDescent="0.2">
      <c r="B402"/>
      <c r="D402"/>
      <c r="F402"/>
      <c r="H402"/>
      <c r="J402"/>
    </row>
    <row r="403" spans="2:10" x14ac:dyDescent="0.2">
      <c r="B403"/>
      <c r="D403"/>
      <c r="F403"/>
      <c r="H403"/>
      <c r="J403"/>
    </row>
    <row r="404" spans="2:10" x14ac:dyDescent="0.2">
      <c r="B404"/>
      <c r="D404"/>
      <c r="F404"/>
      <c r="H404"/>
      <c r="J404"/>
    </row>
    <row r="405" spans="2:10" x14ac:dyDescent="0.2">
      <c r="B405"/>
      <c r="D405"/>
      <c r="F405"/>
      <c r="H405"/>
      <c r="J405"/>
    </row>
    <row r="406" spans="2:10" x14ac:dyDescent="0.2">
      <c r="B406"/>
      <c r="D406"/>
      <c r="F406"/>
      <c r="H406"/>
      <c r="J406"/>
    </row>
    <row r="407" spans="2:10" x14ac:dyDescent="0.2">
      <c r="B407"/>
      <c r="D407"/>
      <c r="F407"/>
      <c r="H407"/>
      <c r="J407"/>
    </row>
    <row r="408" spans="2:10" x14ac:dyDescent="0.2">
      <c r="B408"/>
      <c r="D408"/>
      <c r="F408"/>
      <c r="H408"/>
      <c r="J408"/>
    </row>
    <row r="409" spans="2:10" x14ac:dyDescent="0.2">
      <c r="B409"/>
      <c r="D409"/>
      <c r="F409"/>
      <c r="H409"/>
      <c r="J409"/>
    </row>
    <row r="410" spans="2:10" x14ac:dyDescent="0.2">
      <c r="B410"/>
      <c r="D410"/>
      <c r="F410"/>
      <c r="H410"/>
      <c r="J410"/>
    </row>
    <row r="411" spans="2:10" x14ac:dyDescent="0.2">
      <c r="B411"/>
      <c r="D411"/>
      <c r="F411"/>
      <c r="H411"/>
      <c r="J411"/>
    </row>
    <row r="412" spans="2:10" x14ac:dyDescent="0.2">
      <c r="B412"/>
      <c r="D412"/>
      <c r="F412"/>
      <c r="H412"/>
      <c r="J412"/>
    </row>
    <row r="413" spans="2:10" x14ac:dyDescent="0.2">
      <c r="B413"/>
      <c r="D413"/>
      <c r="F413"/>
      <c r="H413"/>
      <c r="J413"/>
    </row>
    <row r="414" spans="2:10" x14ac:dyDescent="0.2">
      <c r="B414"/>
      <c r="D414"/>
      <c r="F414"/>
      <c r="H414"/>
      <c r="J414"/>
    </row>
    <row r="415" spans="2:10" x14ac:dyDescent="0.2">
      <c r="B415"/>
      <c r="D415"/>
      <c r="F415"/>
      <c r="H415"/>
      <c r="J415"/>
    </row>
    <row r="416" spans="2:10" x14ac:dyDescent="0.2">
      <c r="B416"/>
      <c r="D416"/>
      <c r="F416"/>
      <c r="H416"/>
      <c r="J416"/>
    </row>
    <row r="417" spans="2:10" x14ac:dyDescent="0.2">
      <c r="B417"/>
      <c r="D417"/>
      <c r="F417"/>
      <c r="H417"/>
      <c r="J417"/>
    </row>
    <row r="418" spans="2:10" x14ac:dyDescent="0.2">
      <c r="B418"/>
      <c r="D418"/>
      <c r="F418"/>
      <c r="H418"/>
      <c r="J418"/>
    </row>
    <row r="419" spans="2:10" x14ac:dyDescent="0.2">
      <c r="B419"/>
      <c r="D419"/>
      <c r="F419"/>
      <c r="H419"/>
      <c r="J419"/>
    </row>
    <row r="420" spans="2:10" x14ac:dyDescent="0.2">
      <c r="B420"/>
      <c r="D420"/>
      <c r="F420"/>
      <c r="H420"/>
      <c r="J420"/>
    </row>
    <row r="421" spans="2:10" x14ac:dyDescent="0.2">
      <c r="B421"/>
      <c r="D421"/>
      <c r="F421"/>
      <c r="H421"/>
      <c r="J421"/>
    </row>
    <row r="422" spans="2:10" x14ac:dyDescent="0.2">
      <c r="B422"/>
      <c r="D422"/>
      <c r="F422"/>
      <c r="H422"/>
      <c r="J422"/>
    </row>
    <row r="423" spans="2:10" x14ac:dyDescent="0.2">
      <c r="B423"/>
      <c r="D423"/>
      <c r="F423"/>
      <c r="H423"/>
      <c r="J423"/>
    </row>
    <row r="424" spans="2:10" x14ac:dyDescent="0.2">
      <c r="B424"/>
      <c r="D424"/>
      <c r="F424"/>
      <c r="H424"/>
      <c r="J424"/>
    </row>
    <row r="425" spans="2:10" x14ac:dyDescent="0.2">
      <c r="B425"/>
      <c r="D425"/>
      <c r="F425"/>
      <c r="H425"/>
      <c r="J425"/>
    </row>
    <row r="426" spans="2:10" x14ac:dyDescent="0.2">
      <c r="B426"/>
      <c r="D426"/>
      <c r="F426"/>
      <c r="H426"/>
      <c r="J426"/>
    </row>
    <row r="427" spans="2:10" x14ac:dyDescent="0.2">
      <c r="B427"/>
      <c r="D427"/>
      <c r="F427"/>
      <c r="H427"/>
      <c r="J427"/>
    </row>
    <row r="428" spans="2:10" x14ac:dyDescent="0.2">
      <c r="B428"/>
      <c r="D428"/>
      <c r="F428"/>
      <c r="H428"/>
      <c r="J428"/>
    </row>
    <row r="429" spans="2:10" x14ac:dyDescent="0.2">
      <c r="B429"/>
      <c r="D429"/>
      <c r="F429"/>
      <c r="H429"/>
      <c r="J429"/>
    </row>
    <row r="430" spans="2:10" x14ac:dyDescent="0.2">
      <c r="B430"/>
      <c r="D430"/>
      <c r="F430"/>
      <c r="H430"/>
      <c r="J430"/>
    </row>
    <row r="431" spans="2:10" x14ac:dyDescent="0.2">
      <c r="B431"/>
      <c r="D431"/>
      <c r="F431"/>
      <c r="H431"/>
      <c r="J431"/>
    </row>
    <row r="432" spans="2:10" x14ac:dyDescent="0.2">
      <c r="B432"/>
      <c r="D432"/>
      <c r="F432"/>
      <c r="H432"/>
      <c r="J432"/>
    </row>
    <row r="433" spans="2:10" x14ac:dyDescent="0.2">
      <c r="B433"/>
      <c r="D433"/>
      <c r="F433"/>
      <c r="H433"/>
      <c r="J433"/>
    </row>
    <row r="434" spans="2:10" x14ac:dyDescent="0.2">
      <c r="B434"/>
      <c r="D434"/>
      <c r="F434"/>
      <c r="H434"/>
      <c r="J434"/>
    </row>
    <row r="435" spans="2:10" x14ac:dyDescent="0.2">
      <c r="B435"/>
      <c r="D435"/>
      <c r="F435"/>
      <c r="H435"/>
      <c r="J435"/>
    </row>
    <row r="436" spans="2:10" x14ac:dyDescent="0.2">
      <c r="B436"/>
      <c r="D436"/>
      <c r="F436"/>
      <c r="H436"/>
      <c r="J436"/>
    </row>
    <row r="437" spans="2:10" x14ac:dyDescent="0.2">
      <c r="B437"/>
      <c r="D437"/>
      <c r="F437"/>
      <c r="H437"/>
      <c r="J437"/>
    </row>
    <row r="438" spans="2:10" x14ac:dyDescent="0.2">
      <c r="B438"/>
      <c r="D438"/>
      <c r="F438"/>
      <c r="H438"/>
      <c r="J438"/>
    </row>
    <row r="439" spans="2:10" x14ac:dyDescent="0.2">
      <c r="B439"/>
      <c r="D439"/>
      <c r="F439"/>
      <c r="H439"/>
      <c r="J439"/>
    </row>
    <row r="440" spans="2:10" x14ac:dyDescent="0.2">
      <c r="B440"/>
      <c r="D440"/>
      <c r="F440"/>
      <c r="H440"/>
      <c r="J440"/>
    </row>
    <row r="441" spans="2:10" x14ac:dyDescent="0.2">
      <c r="B441"/>
      <c r="D441"/>
      <c r="F441"/>
      <c r="H441"/>
      <c r="J441"/>
    </row>
    <row r="442" spans="2:10" x14ac:dyDescent="0.2">
      <c r="B442"/>
      <c r="D442"/>
      <c r="F442"/>
      <c r="H442"/>
      <c r="J442"/>
    </row>
    <row r="443" spans="2:10" x14ac:dyDescent="0.2">
      <c r="B443"/>
      <c r="D443"/>
      <c r="F443"/>
      <c r="H443"/>
      <c r="J443"/>
    </row>
    <row r="444" spans="2:10" x14ac:dyDescent="0.2">
      <c r="B444"/>
      <c r="D444"/>
      <c r="F444"/>
      <c r="H444"/>
      <c r="J444"/>
    </row>
    <row r="445" spans="2:10" x14ac:dyDescent="0.2">
      <c r="B445"/>
      <c r="D445"/>
      <c r="F445"/>
      <c r="H445"/>
      <c r="J445"/>
    </row>
    <row r="446" spans="2:10" x14ac:dyDescent="0.2">
      <c r="B446"/>
      <c r="D446"/>
      <c r="F446"/>
      <c r="H446"/>
      <c r="J446"/>
    </row>
    <row r="447" spans="2:10" x14ac:dyDescent="0.2">
      <c r="B447"/>
      <c r="D447"/>
      <c r="F447"/>
      <c r="H447"/>
      <c r="J447"/>
    </row>
    <row r="448" spans="2:10" x14ac:dyDescent="0.2">
      <c r="B448"/>
      <c r="D448"/>
      <c r="F448"/>
      <c r="H448"/>
      <c r="J448"/>
    </row>
    <row r="449" spans="2:10" x14ac:dyDescent="0.2">
      <c r="B449"/>
      <c r="D449"/>
      <c r="F449"/>
      <c r="H449"/>
      <c r="J449"/>
    </row>
    <row r="450" spans="2:10" x14ac:dyDescent="0.2">
      <c r="B450"/>
      <c r="D450"/>
      <c r="F450"/>
      <c r="H450"/>
      <c r="J450"/>
    </row>
    <row r="451" spans="2:10" x14ac:dyDescent="0.2">
      <c r="B451"/>
      <c r="D451"/>
      <c r="F451"/>
      <c r="H451"/>
      <c r="J451"/>
    </row>
    <row r="452" spans="2:10" x14ac:dyDescent="0.2">
      <c r="B452"/>
      <c r="D452"/>
      <c r="F452"/>
      <c r="H452"/>
      <c r="J452"/>
    </row>
    <row r="453" spans="2:10" x14ac:dyDescent="0.2">
      <c r="B453"/>
      <c r="D453"/>
      <c r="F453"/>
      <c r="H453"/>
      <c r="J453"/>
    </row>
    <row r="454" spans="2:10" x14ac:dyDescent="0.2">
      <c r="B454"/>
      <c r="D454"/>
      <c r="F454"/>
      <c r="H454"/>
      <c r="J454"/>
    </row>
    <row r="455" spans="2:10" x14ac:dyDescent="0.2">
      <c r="B455"/>
      <c r="D455"/>
      <c r="F455"/>
      <c r="H455"/>
      <c r="J455"/>
    </row>
    <row r="456" spans="2:10" x14ac:dyDescent="0.2">
      <c r="B456"/>
      <c r="D456"/>
      <c r="F456"/>
      <c r="H456"/>
      <c r="J456"/>
    </row>
    <row r="457" spans="2:10" x14ac:dyDescent="0.2">
      <c r="B457"/>
      <c r="D457"/>
      <c r="F457"/>
      <c r="H457"/>
      <c r="J457"/>
    </row>
    <row r="458" spans="2:10" x14ac:dyDescent="0.2">
      <c r="B458"/>
      <c r="D458"/>
      <c r="F458"/>
      <c r="H458"/>
      <c r="J458"/>
    </row>
    <row r="459" spans="2:10" x14ac:dyDescent="0.2">
      <c r="B459"/>
      <c r="D459"/>
      <c r="F459"/>
      <c r="H459"/>
      <c r="J459"/>
    </row>
    <row r="460" spans="2:10" x14ac:dyDescent="0.2">
      <c r="B460"/>
      <c r="D460"/>
      <c r="F460"/>
      <c r="H460"/>
      <c r="J460"/>
    </row>
    <row r="461" spans="2:10" x14ac:dyDescent="0.2">
      <c r="B461"/>
      <c r="D461"/>
      <c r="F461"/>
      <c r="H461"/>
      <c r="J461"/>
    </row>
    <row r="462" spans="2:10" x14ac:dyDescent="0.2">
      <c r="B462"/>
      <c r="D462"/>
      <c r="F462"/>
      <c r="H462"/>
      <c r="J462"/>
    </row>
    <row r="463" spans="2:10" x14ac:dyDescent="0.2">
      <c r="B463"/>
      <c r="D463"/>
      <c r="F463"/>
      <c r="H463"/>
      <c r="J463"/>
    </row>
    <row r="464" spans="2:10" x14ac:dyDescent="0.2">
      <c r="B464"/>
      <c r="D464"/>
      <c r="F464"/>
      <c r="H464"/>
      <c r="J464"/>
    </row>
    <row r="465" spans="2:10" x14ac:dyDescent="0.2">
      <c r="B465"/>
      <c r="D465"/>
      <c r="F465"/>
      <c r="H465"/>
      <c r="J465"/>
    </row>
    <row r="466" spans="2:10" x14ac:dyDescent="0.2">
      <c r="B466"/>
      <c r="D466"/>
      <c r="F466"/>
      <c r="H466"/>
      <c r="J466"/>
    </row>
    <row r="467" spans="2:10" x14ac:dyDescent="0.2">
      <c r="B467"/>
      <c r="D467"/>
      <c r="F467"/>
      <c r="H467"/>
      <c r="J467"/>
    </row>
    <row r="468" spans="2:10" x14ac:dyDescent="0.2">
      <c r="B468"/>
      <c r="D468"/>
      <c r="F468"/>
      <c r="H468"/>
      <c r="J468"/>
    </row>
    <row r="469" spans="2:10" x14ac:dyDescent="0.2">
      <c r="B469"/>
      <c r="D469"/>
      <c r="F469"/>
      <c r="H469"/>
      <c r="J469"/>
    </row>
    <row r="470" spans="2:10" x14ac:dyDescent="0.2">
      <c r="B470"/>
      <c r="D470"/>
      <c r="F470"/>
      <c r="H470"/>
      <c r="J470"/>
    </row>
    <row r="471" spans="2:10" x14ac:dyDescent="0.2">
      <c r="B471"/>
      <c r="D471"/>
      <c r="F471"/>
      <c r="H471"/>
      <c r="J471"/>
    </row>
    <row r="472" spans="2:10" x14ac:dyDescent="0.2">
      <c r="B472"/>
      <c r="D472"/>
      <c r="F472"/>
      <c r="H472"/>
      <c r="J472"/>
    </row>
    <row r="473" spans="2:10" x14ac:dyDescent="0.2">
      <c r="B473"/>
      <c r="D473"/>
      <c r="F473"/>
      <c r="H473"/>
      <c r="J473"/>
    </row>
    <row r="474" spans="2:10" x14ac:dyDescent="0.2">
      <c r="B474"/>
      <c r="D474"/>
      <c r="F474"/>
      <c r="H474"/>
      <c r="J474"/>
    </row>
    <row r="475" spans="2:10" x14ac:dyDescent="0.2">
      <c r="B475"/>
      <c r="D475"/>
      <c r="F475"/>
      <c r="H475"/>
      <c r="J475"/>
    </row>
    <row r="476" spans="2:10" x14ac:dyDescent="0.2">
      <c r="B476"/>
      <c r="D476"/>
      <c r="F476"/>
      <c r="H476"/>
      <c r="J476"/>
    </row>
    <row r="477" spans="2:10" x14ac:dyDescent="0.2">
      <c r="B477"/>
      <c r="D477"/>
      <c r="F477"/>
      <c r="H477"/>
      <c r="J477"/>
    </row>
    <row r="478" spans="2:10" x14ac:dyDescent="0.2">
      <c r="B478"/>
      <c r="D478"/>
      <c r="F478"/>
      <c r="H478"/>
      <c r="J478"/>
    </row>
    <row r="479" spans="2:10" x14ac:dyDescent="0.2">
      <c r="B479"/>
      <c r="D479"/>
      <c r="F479"/>
      <c r="H479"/>
      <c r="J479"/>
    </row>
    <row r="480" spans="2:10" x14ac:dyDescent="0.2">
      <c r="B480"/>
      <c r="D480"/>
      <c r="F480"/>
      <c r="H480"/>
      <c r="J480"/>
    </row>
    <row r="481" spans="2:10" x14ac:dyDescent="0.2">
      <c r="B481"/>
      <c r="D481"/>
      <c r="F481"/>
      <c r="H481"/>
      <c r="J481"/>
    </row>
    <row r="482" spans="2:10" x14ac:dyDescent="0.2">
      <c r="B482"/>
      <c r="D482"/>
      <c r="F482"/>
      <c r="H482"/>
      <c r="J482"/>
    </row>
    <row r="483" spans="2:10" x14ac:dyDescent="0.2">
      <c r="B483"/>
      <c r="D483"/>
      <c r="F483"/>
      <c r="H483"/>
      <c r="J483"/>
    </row>
    <row r="484" spans="2:10" x14ac:dyDescent="0.2">
      <c r="B484"/>
      <c r="D484"/>
      <c r="F484"/>
      <c r="H484"/>
      <c r="J484"/>
    </row>
    <row r="485" spans="2:10" x14ac:dyDescent="0.2">
      <c r="B485"/>
      <c r="D485"/>
      <c r="F485"/>
      <c r="H485"/>
      <c r="J485"/>
    </row>
    <row r="486" spans="2:10" x14ac:dyDescent="0.2">
      <c r="B486"/>
      <c r="D486"/>
      <c r="F486"/>
      <c r="H486"/>
      <c r="J486"/>
    </row>
    <row r="487" spans="2:10" x14ac:dyDescent="0.2">
      <c r="B487"/>
      <c r="D487"/>
      <c r="F487"/>
      <c r="H487"/>
      <c r="J487"/>
    </row>
    <row r="488" spans="2:10" x14ac:dyDescent="0.2">
      <c r="B488"/>
      <c r="D488"/>
      <c r="F488"/>
      <c r="H488"/>
      <c r="J488"/>
    </row>
    <row r="489" spans="2:10" x14ac:dyDescent="0.2">
      <c r="B489"/>
      <c r="D489"/>
      <c r="F489"/>
      <c r="H489"/>
      <c r="J489"/>
    </row>
    <row r="490" spans="2:10" x14ac:dyDescent="0.2">
      <c r="B490"/>
      <c r="D490"/>
      <c r="F490"/>
      <c r="H490"/>
      <c r="J490"/>
    </row>
    <row r="491" spans="2:10" x14ac:dyDescent="0.2">
      <c r="B491"/>
      <c r="D491"/>
      <c r="F491"/>
      <c r="H491"/>
      <c r="J491"/>
    </row>
    <row r="492" spans="2:10" x14ac:dyDescent="0.2">
      <c r="B492"/>
      <c r="D492"/>
      <c r="F492"/>
      <c r="H492"/>
      <c r="J492"/>
    </row>
    <row r="493" spans="2:10" x14ac:dyDescent="0.2">
      <c r="B493"/>
      <c r="D493"/>
      <c r="F493"/>
      <c r="H493"/>
      <c r="J493"/>
    </row>
    <row r="494" spans="2:10" x14ac:dyDescent="0.2">
      <c r="B494"/>
      <c r="D494"/>
      <c r="F494"/>
      <c r="H494"/>
      <c r="J494"/>
    </row>
    <row r="495" spans="2:10" x14ac:dyDescent="0.2">
      <c r="B495"/>
      <c r="D495"/>
      <c r="F495"/>
      <c r="H495"/>
      <c r="J495"/>
    </row>
    <row r="496" spans="2:10" x14ac:dyDescent="0.2">
      <c r="B496"/>
      <c r="D496"/>
      <c r="F496"/>
      <c r="H496"/>
      <c r="J496"/>
    </row>
    <row r="497" spans="2:10" x14ac:dyDescent="0.2">
      <c r="B497"/>
      <c r="D497"/>
      <c r="F497"/>
      <c r="H497"/>
      <c r="J497"/>
    </row>
    <row r="498" spans="2:10" x14ac:dyDescent="0.2">
      <c r="B498"/>
      <c r="D498"/>
      <c r="F498"/>
      <c r="H498"/>
      <c r="J498"/>
    </row>
    <row r="499" spans="2:10" x14ac:dyDescent="0.2">
      <c r="B499"/>
      <c r="D499"/>
      <c r="F499"/>
      <c r="H499"/>
      <c r="J499"/>
    </row>
    <row r="500" spans="2:10" x14ac:dyDescent="0.2">
      <c r="B500"/>
      <c r="D500"/>
      <c r="F500"/>
      <c r="H500"/>
      <c r="J500"/>
    </row>
    <row r="501" spans="2:10" x14ac:dyDescent="0.2">
      <c r="B501"/>
      <c r="D501"/>
      <c r="F501"/>
      <c r="H501"/>
      <c r="J501"/>
    </row>
    <row r="502" spans="2:10" x14ac:dyDescent="0.2">
      <c r="B502"/>
      <c r="D502"/>
      <c r="F502"/>
      <c r="H502"/>
      <c r="J502"/>
    </row>
    <row r="503" spans="2:10" x14ac:dyDescent="0.2">
      <c r="B503"/>
      <c r="D503"/>
      <c r="F503"/>
      <c r="H503"/>
      <c r="J503"/>
    </row>
    <row r="504" spans="2:10" x14ac:dyDescent="0.2">
      <c r="B504"/>
      <c r="D504"/>
      <c r="F504"/>
      <c r="H504"/>
      <c r="J504"/>
    </row>
    <row r="505" spans="2:10" x14ac:dyDescent="0.2">
      <c r="B505"/>
      <c r="D505"/>
      <c r="F505"/>
      <c r="H505"/>
      <c r="J505"/>
    </row>
    <row r="506" spans="2:10" x14ac:dyDescent="0.2">
      <c r="B506"/>
      <c r="D506"/>
      <c r="F506"/>
      <c r="H506"/>
      <c r="J506"/>
    </row>
    <row r="507" spans="2:10" x14ac:dyDescent="0.2">
      <c r="B507"/>
      <c r="D507"/>
      <c r="F507"/>
      <c r="H507"/>
      <c r="J507"/>
    </row>
    <row r="508" spans="2:10" x14ac:dyDescent="0.2">
      <c r="B508"/>
      <c r="D508"/>
      <c r="F508"/>
      <c r="H508"/>
      <c r="J508"/>
    </row>
    <row r="509" spans="2:10" x14ac:dyDescent="0.2">
      <c r="B509"/>
      <c r="D509"/>
      <c r="F509"/>
      <c r="H509"/>
      <c r="J509"/>
    </row>
    <row r="510" spans="2:10" x14ac:dyDescent="0.2">
      <c r="B510"/>
      <c r="D510"/>
      <c r="F510"/>
      <c r="H510"/>
      <c r="J510"/>
    </row>
    <row r="511" spans="2:10" x14ac:dyDescent="0.2">
      <c r="B511"/>
      <c r="D511"/>
      <c r="F511"/>
      <c r="H511"/>
      <c r="J511"/>
    </row>
    <row r="512" spans="2:10" x14ac:dyDescent="0.2">
      <c r="B512"/>
      <c r="D512"/>
      <c r="F512"/>
      <c r="H512"/>
      <c r="J512"/>
    </row>
    <row r="513" spans="2:10" x14ac:dyDescent="0.2">
      <c r="B513"/>
      <c r="D513"/>
      <c r="F513"/>
      <c r="H513"/>
      <c r="J513"/>
    </row>
    <row r="514" spans="2:10" x14ac:dyDescent="0.2">
      <c r="B514"/>
      <c r="D514"/>
      <c r="F514"/>
      <c r="H514"/>
      <c r="J514"/>
    </row>
    <row r="515" spans="2:10" x14ac:dyDescent="0.2">
      <c r="B515"/>
      <c r="D515"/>
      <c r="F515"/>
      <c r="H515"/>
      <c r="J515"/>
    </row>
    <row r="516" spans="2:10" x14ac:dyDescent="0.2">
      <c r="B516"/>
      <c r="D516"/>
      <c r="F516"/>
      <c r="H516"/>
      <c r="J516"/>
    </row>
    <row r="517" spans="2:10" x14ac:dyDescent="0.2">
      <c r="B517"/>
      <c r="D517"/>
      <c r="F517"/>
      <c r="H517"/>
      <c r="J517"/>
    </row>
    <row r="518" spans="2:10" x14ac:dyDescent="0.2">
      <c r="B518"/>
      <c r="D518"/>
      <c r="F518"/>
      <c r="H518"/>
      <c r="J518"/>
    </row>
    <row r="519" spans="2:10" x14ac:dyDescent="0.2">
      <c r="B519"/>
      <c r="D519"/>
      <c r="F519"/>
      <c r="H519"/>
      <c r="J519"/>
    </row>
    <row r="520" spans="2:10" x14ac:dyDescent="0.2">
      <c r="B520"/>
      <c r="D520"/>
      <c r="F520"/>
      <c r="H520"/>
      <c r="J520"/>
    </row>
    <row r="521" spans="2:10" x14ac:dyDescent="0.2">
      <c r="B521"/>
      <c r="D521"/>
      <c r="F521"/>
      <c r="H521"/>
      <c r="J521"/>
    </row>
    <row r="522" spans="2:10" x14ac:dyDescent="0.2">
      <c r="B522"/>
      <c r="D522"/>
      <c r="F522"/>
      <c r="H522"/>
      <c r="J522"/>
    </row>
    <row r="523" spans="2:10" x14ac:dyDescent="0.2">
      <c r="B523"/>
      <c r="D523"/>
      <c r="F523"/>
      <c r="H523"/>
      <c r="J523"/>
    </row>
    <row r="524" spans="2:10" x14ac:dyDescent="0.2">
      <c r="B524"/>
      <c r="D524"/>
      <c r="F524"/>
      <c r="H524"/>
      <c r="J524"/>
    </row>
    <row r="525" spans="2:10" x14ac:dyDescent="0.2">
      <c r="B525"/>
      <c r="D525"/>
      <c r="F525"/>
      <c r="H525"/>
      <c r="J525"/>
    </row>
    <row r="526" spans="2:10" x14ac:dyDescent="0.2">
      <c r="B526"/>
      <c r="D526"/>
      <c r="F526"/>
      <c r="H526"/>
      <c r="J526"/>
    </row>
    <row r="527" spans="2:10" x14ac:dyDescent="0.2">
      <c r="B527"/>
      <c r="D527"/>
      <c r="F527"/>
      <c r="H527"/>
      <c r="J527"/>
    </row>
    <row r="528" spans="2:10" x14ac:dyDescent="0.2">
      <c r="B528"/>
      <c r="D528"/>
      <c r="F528"/>
      <c r="H528"/>
      <c r="J528"/>
    </row>
    <row r="529" spans="2:10" x14ac:dyDescent="0.2">
      <c r="B529"/>
      <c r="D529"/>
      <c r="F529"/>
      <c r="H529"/>
      <c r="J529"/>
    </row>
    <row r="530" spans="2:10" x14ac:dyDescent="0.2">
      <c r="B530"/>
      <c r="D530"/>
      <c r="F530"/>
      <c r="H530"/>
      <c r="J530"/>
    </row>
    <row r="531" spans="2:10" x14ac:dyDescent="0.2">
      <c r="B531"/>
      <c r="D531"/>
      <c r="F531"/>
      <c r="H531"/>
      <c r="J531"/>
    </row>
    <row r="532" spans="2:10" x14ac:dyDescent="0.2">
      <c r="B532"/>
      <c r="D532"/>
      <c r="F532"/>
      <c r="H532"/>
      <c r="J532"/>
    </row>
    <row r="533" spans="2:10" x14ac:dyDescent="0.2">
      <c r="B533"/>
      <c r="D533"/>
      <c r="F533"/>
      <c r="H533"/>
      <c r="J533"/>
    </row>
    <row r="534" spans="2:10" x14ac:dyDescent="0.2">
      <c r="B534"/>
      <c r="D534"/>
      <c r="F534"/>
      <c r="H534"/>
      <c r="J534"/>
    </row>
    <row r="535" spans="2:10" x14ac:dyDescent="0.2">
      <c r="B535"/>
      <c r="D535"/>
      <c r="F535"/>
      <c r="H535"/>
      <c r="J535"/>
    </row>
    <row r="536" spans="2:10" x14ac:dyDescent="0.2">
      <c r="B536"/>
      <c r="D536"/>
      <c r="F536"/>
      <c r="H536"/>
      <c r="J536"/>
    </row>
    <row r="537" spans="2:10" x14ac:dyDescent="0.2">
      <c r="B537"/>
      <c r="D537"/>
      <c r="F537"/>
      <c r="H537"/>
      <c r="J537"/>
    </row>
    <row r="538" spans="2:10" x14ac:dyDescent="0.2">
      <c r="B538"/>
      <c r="D538"/>
      <c r="F538"/>
      <c r="H538"/>
      <c r="J538"/>
    </row>
    <row r="539" spans="2:10" x14ac:dyDescent="0.2">
      <c r="B539"/>
      <c r="D539"/>
      <c r="F539"/>
      <c r="H539"/>
      <c r="J539"/>
    </row>
    <row r="540" spans="2:10" x14ac:dyDescent="0.2">
      <c r="B540"/>
      <c r="D540"/>
      <c r="F540"/>
      <c r="H540"/>
      <c r="J540"/>
    </row>
    <row r="541" spans="2:10" x14ac:dyDescent="0.2">
      <c r="B541"/>
      <c r="D541"/>
      <c r="F541"/>
      <c r="H541"/>
      <c r="J541"/>
    </row>
    <row r="542" spans="2:10" x14ac:dyDescent="0.2">
      <c r="B542"/>
      <c r="D542"/>
      <c r="F542"/>
      <c r="H542"/>
      <c r="J542"/>
    </row>
    <row r="543" spans="2:10" x14ac:dyDescent="0.2">
      <c r="B543"/>
      <c r="D543"/>
      <c r="F543"/>
      <c r="H543"/>
      <c r="J543"/>
    </row>
    <row r="544" spans="2:10" x14ac:dyDescent="0.2">
      <c r="B544"/>
      <c r="D544"/>
      <c r="F544"/>
      <c r="H544"/>
      <c r="J544"/>
    </row>
    <row r="545" spans="2:10" x14ac:dyDescent="0.2">
      <c r="B545"/>
      <c r="D545"/>
      <c r="F545"/>
      <c r="H545"/>
      <c r="J545"/>
    </row>
    <row r="546" spans="2:10" x14ac:dyDescent="0.2">
      <c r="B546"/>
      <c r="D546"/>
      <c r="F546"/>
      <c r="H546"/>
      <c r="J546"/>
    </row>
    <row r="547" spans="2:10" x14ac:dyDescent="0.2">
      <c r="B547"/>
      <c r="D547"/>
      <c r="F547"/>
      <c r="H547"/>
      <c r="J547"/>
    </row>
    <row r="548" spans="2:10" x14ac:dyDescent="0.2">
      <c r="B548"/>
      <c r="D548"/>
      <c r="F548"/>
      <c r="H548"/>
      <c r="J548"/>
    </row>
    <row r="549" spans="2:10" x14ac:dyDescent="0.2">
      <c r="B549"/>
      <c r="D549"/>
      <c r="F549"/>
      <c r="H549"/>
      <c r="J549"/>
    </row>
    <row r="550" spans="2:10" x14ac:dyDescent="0.2">
      <c r="B550"/>
      <c r="D550"/>
      <c r="F550"/>
      <c r="H550"/>
      <c r="J550"/>
    </row>
    <row r="551" spans="2:10" x14ac:dyDescent="0.2">
      <c r="B551"/>
      <c r="D551"/>
      <c r="F551"/>
      <c r="H551"/>
      <c r="J551"/>
    </row>
    <row r="552" spans="2:10" x14ac:dyDescent="0.2">
      <c r="B552"/>
      <c r="D552"/>
      <c r="F552"/>
      <c r="H552"/>
      <c r="J552"/>
    </row>
    <row r="553" spans="2:10" x14ac:dyDescent="0.2">
      <c r="B553"/>
      <c r="D553"/>
      <c r="F553"/>
      <c r="H553"/>
      <c r="J553"/>
    </row>
    <row r="554" spans="2:10" x14ac:dyDescent="0.2">
      <c r="B554"/>
      <c r="D554"/>
      <c r="F554"/>
      <c r="H554"/>
      <c r="J554"/>
    </row>
    <row r="555" spans="2:10" x14ac:dyDescent="0.2">
      <c r="B555"/>
      <c r="D555"/>
      <c r="F555"/>
      <c r="H555"/>
      <c r="J555"/>
    </row>
    <row r="556" spans="2:10" x14ac:dyDescent="0.2">
      <c r="B556"/>
      <c r="D556"/>
      <c r="F556"/>
      <c r="H556"/>
      <c r="J556"/>
    </row>
    <row r="557" spans="2:10" x14ac:dyDescent="0.2">
      <c r="B557"/>
      <c r="D557"/>
      <c r="F557"/>
      <c r="H557"/>
      <c r="J557"/>
    </row>
    <row r="558" spans="2:10" x14ac:dyDescent="0.2">
      <c r="B558"/>
      <c r="D558"/>
      <c r="F558"/>
      <c r="H558"/>
      <c r="J558"/>
    </row>
    <row r="559" spans="2:10" x14ac:dyDescent="0.2">
      <c r="B559"/>
      <c r="D559"/>
      <c r="F559"/>
      <c r="H559"/>
      <c r="J559"/>
    </row>
    <row r="560" spans="2:10" x14ac:dyDescent="0.2">
      <c r="B560"/>
      <c r="D560"/>
      <c r="F560"/>
      <c r="H560"/>
      <c r="J560"/>
    </row>
    <row r="561" spans="2:10" x14ac:dyDescent="0.2">
      <c r="B561"/>
      <c r="D561"/>
      <c r="F561"/>
      <c r="H561"/>
      <c r="J561"/>
    </row>
    <row r="562" spans="2:10" x14ac:dyDescent="0.2">
      <c r="B562"/>
      <c r="D562"/>
      <c r="F562"/>
      <c r="H562"/>
      <c r="J562"/>
    </row>
    <row r="563" spans="2:10" x14ac:dyDescent="0.2">
      <c r="B563"/>
      <c r="D563"/>
      <c r="F563"/>
      <c r="H563"/>
      <c r="J563"/>
    </row>
    <row r="564" spans="2:10" x14ac:dyDescent="0.2">
      <c r="B564"/>
      <c r="D564"/>
      <c r="F564"/>
      <c r="H564"/>
      <c r="J564"/>
    </row>
    <row r="565" spans="2:10" x14ac:dyDescent="0.2">
      <c r="B565"/>
      <c r="D565"/>
      <c r="F565"/>
      <c r="H565"/>
      <c r="J565"/>
    </row>
    <row r="566" spans="2:10" x14ac:dyDescent="0.2">
      <c r="B566"/>
      <c r="D566"/>
      <c r="F566"/>
      <c r="H566"/>
      <c r="J566"/>
    </row>
    <row r="567" spans="2:10" x14ac:dyDescent="0.2">
      <c r="B567"/>
      <c r="D567"/>
      <c r="F567"/>
      <c r="H567"/>
      <c r="J567"/>
    </row>
    <row r="568" spans="2:10" x14ac:dyDescent="0.2">
      <c r="B568"/>
      <c r="D568"/>
      <c r="F568"/>
      <c r="H568"/>
      <c r="J568"/>
    </row>
    <row r="569" spans="2:10" x14ac:dyDescent="0.2">
      <c r="B569"/>
      <c r="D569"/>
      <c r="F569"/>
      <c r="H569"/>
      <c r="J569"/>
    </row>
    <row r="570" spans="2:10" x14ac:dyDescent="0.2">
      <c r="B570"/>
      <c r="D570"/>
      <c r="F570"/>
      <c r="H570"/>
      <c r="J570"/>
    </row>
    <row r="571" spans="2:10" x14ac:dyDescent="0.2">
      <c r="B571"/>
      <c r="D571"/>
      <c r="F571"/>
      <c r="H571"/>
      <c r="J571"/>
    </row>
    <row r="572" spans="2:10" x14ac:dyDescent="0.2">
      <c r="B572"/>
      <c r="D572"/>
      <c r="F572"/>
      <c r="H572"/>
      <c r="J572"/>
    </row>
    <row r="573" spans="2:10" x14ac:dyDescent="0.2">
      <c r="B573"/>
      <c r="D573"/>
      <c r="F573"/>
      <c r="H573"/>
      <c r="J573"/>
    </row>
    <row r="574" spans="2:10" x14ac:dyDescent="0.2">
      <c r="B574"/>
      <c r="D574"/>
      <c r="F574"/>
      <c r="H574"/>
      <c r="J574"/>
    </row>
    <row r="575" spans="2:10" x14ac:dyDescent="0.2">
      <c r="B575"/>
      <c r="D575"/>
      <c r="F575"/>
      <c r="H575"/>
      <c r="J575"/>
    </row>
    <row r="576" spans="2:10" x14ac:dyDescent="0.2">
      <c r="B576"/>
      <c r="D576"/>
      <c r="F576"/>
      <c r="H576"/>
      <c r="J576"/>
    </row>
    <row r="577" spans="2:10" x14ac:dyDescent="0.2">
      <c r="B577"/>
      <c r="D577"/>
      <c r="F577"/>
      <c r="H577"/>
      <c r="J577"/>
    </row>
    <row r="578" spans="2:10" x14ac:dyDescent="0.2">
      <c r="B578"/>
      <c r="D578"/>
      <c r="F578"/>
      <c r="H578"/>
      <c r="J578"/>
    </row>
    <row r="579" spans="2:10" x14ac:dyDescent="0.2">
      <c r="B579"/>
      <c r="D579"/>
      <c r="F579"/>
      <c r="H579"/>
      <c r="J579"/>
    </row>
    <row r="580" spans="2:10" x14ac:dyDescent="0.2">
      <c r="B580"/>
      <c r="D580"/>
      <c r="F580"/>
      <c r="H580"/>
      <c r="J580"/>
    </row>
    <row r="581" spans="2:10" x14ac:dyDescent="0.2">
      <c r="B581"/>
      <c r="D581"/>
      <c r="F581"/>
      <c r="H581"/>
      <c r="J581"/>
    </row>
    <row r="582" spans="2:10" x14ac:dyDescent="0.2">
      <c r="B582"/>
      <c r="D582"/>
      <c r="F582"/>
      <c r="H582"/>
      <c r="J582"/>
    </row>
    <row r="583" spans="2:10" x14ac:dyDescent="0.2">
      <c r="B583"/>
      <c r="D583"/>
      <c r="F583"/>
      <c r="H583"/>
      <c r="J583"/>
    </row>
    <row r="584" spans="2:10" x14ac:dyDescent="0.2">
      <c r="B584"/>
      <c r="D584"/>
      <c r="F584"/>
      <c r="H584"/>
      <c r="J584"/>
    </row>
    <row r="585" spans="2:10" x14ac:dyDescent="0.2">
      <c r="B585"/>
      <c r="D585"/>
      <c r="F585"/>
      <c r="H585"/>
      <c r="J585"/>
    </row>
    <row r="586" spans="2:10" x14ac:dyDescent="0.2">
      <c r="B586"/>
      <c r="D586"/>
      <c r="F586"/>
      <c r="H586"/>
      <c r="J586"/>
    </row>
    <row r="587" spans="2:10" x14ac:dyDescent="0.2">
      <c r="B587"/>
      <c r="D587"/>
      <c r="F587"/>
      <c r="H587"/>
      <c r="J587"/>
    </row>
    <row r="588" spans="2:10" x14ac:dyDescent="0.2">
      <c r="B588"/>
      <c r="D588"/>
      <c r="F588"/>
      <c r="H588"/>
      <c r="J588"/>
    </row>
    <row r="589" spans="2:10" x14ac:dyDescent="0.2">
      <c r="B589"/>
      <c r="D589"/>
      <c r="F589"/>
      <c r="H589"/>
      <c r="J589"/>
    </row>
    <row r="590" spans="2:10" x14ac:dyDescent="0.2">
      <c r="B590"/>
      <c r="D590"/>
      <c r="F590"/>
      <c r="H590"/>
      <c r="J590"/>
    </row>
    <row r="591" spans="2:10" x14ac:dyDescent="0.2">
      <c r="B591"/>
      <c r="D591"/>
      <c r="F591"/>
      <c r="H591"/>
      <c r="J591"/>
    </row>
    <row r="592" spans="2:10" x14ac:dyDescent="0.2">
      <c r="B592"/>
      <c r="D592"/>
      <c r="F592"/>
      <c r="H592"/>
      <c r="J592"/>
    </row>
    <row r="593" spans="2:10" x14ac:dyDescent="0.2">
      <c r="B593"/>
      <c r="D593"/>
      <c r="F593"/>
      <c r="H593"/>
      <c r="J593"/>
    </row>
    <row r="594" spans="2:10" x14ac:dyDescent="0.2">
      <c r="B594"/>
      <c r="D594"/>
      <c r="F594"/>
      <c r="H594"/>
      <c r="J594"/>
    </row>
    <row r="595" spans="2:10" x14ac:dyDescent="0.2">
      <c r="B595"/>
      <c r="D595"/>
      <c r="F595"/>
      <c r="H595"/>
      <c r="J595"/>
    </row>
    <row r="596" spans="2:10" x14ac:dyDescent="0.2">
      <c r="B596"/>
      <c r="D596"/>
      <c r="F596"/>
      <c r="H596"/>
      <c r="J596"/>
    </row>
    <row r="597" spans="2:10" x14ac:dyDescent="0.2">
      <c r="B597"/>
      <c r="D597"/>
      <c r="F597"/>
      <c r="H597"/>
      <c r="J597"/>
    </row>
    <row r="598" spans="2:10" x14ac:dyDescent="0.2">
      <c r="B598"/>
      <c r="D598"/>
      <c r="F598"/>
      <c r="H598"/>
      <c r="J598"/>
    </row>
    <row r="599" spans="2:10" x14ac:dyDescent="0.2">
      <c r="B599"/>
      <c r="D599"/>
      <c r="F599"/>
      <c r="H599"/>
      <c r="J599"/>
    </row>
    <row r="600" spans="2:10" x14ac:dyDescent="0.2">
      <c r="B600"/>
      <c r="D600"/>
      <c r="F600"/>
      <c r="H600"/>
      <c r="J600"/>
    </row>
    <row r="601" spans="2:10" x14ac:dyDescent="0.2">
      <c r="B601"/>
      <c r="D601"/>
      <c r="F601"/>
      <c r="H601"/>
      <c r="J601"/>
    </row>
    <row r="602" spans="2:10" x14ac:dyDescent="0.2">
      <c r="B602"/>
      <c r="D602"/>
      <c r="F602"/>
      <c r="H602"/>
      <c r="J602"/>
    </row>
    <row r="603" spans="2:10" x14ac:dyDescent="0.2">
      <c r="B603"/>
      <c r="D603"/>
      <c r="F603"/>
      <c r="H603"/>
      <c r="J603"/>
    </row>
    <row r="604" spans="2:10" x14ac:dyDescent="0.2">
      <c r="B604"/>
      <c r="D604"/>
      <c r="F604"/>
      <c r="H604"/>
      <c r="J604"/>
    </row>
    <row r="605" spans="2:10" x14ac:dyDescent="0.2">
      <c r="B605"/>
      <c r="D605"/>
      <c r="F605"/>
      <c r="H605"/>
      <c r="J605"/>
    </row>
    <row r="606" spans="2:10" x14ac:dyDescent="0.2">
      <c r="B606"/>
      <c r="D606"/>
      <c r="F606"/>
      <c r="H606"/>
      <c r="J606"/>
    </row>
    <row r="607" spans="2:10" x14ac:dyDescent="0.2">
      <c r="B607"/>
      <c r="D607"/>
      <c r="F607"/>
      <c r="H607"/>
      <c r="J607"/>
    </row>
    <row r="608" spans="2:10" x14ac:dyDescent="0.2">
      <c r="B608"/>
      <c r="D608"/>
      <c r="F608"/>
      <c r="H608"/>
      <c r="J608"/>
    </row>
    <row r="609" spans="2:10" x14ac:dyDescent="0.2">
      <c r="B609"/>
      <c r="D609"/>
      <c r="F609"/>
      <c r="H609"/>
      <c r="J609"/>
    </row>
    <row r="610" spans="2:10" x14ac:dyDescent="0.2">
      <c r="B610"/>
      <c r="D610"/>
      <c r="F610"/>
      <c r="H610"/>
      <c r="J610"/>
    </row>
    <row r="611" spans="2:10" x14ac:dyDescent="0.2">
      <c r="B611"/>
      <c r="D611"/>
      <c r="F611"/>
      <c r="H611"/>
      <c r="J611"/>
    </row>
    <row r="612" spans="2:10" x14ac:dyDescent="0.2">
      <c r="B612"/>
      <c r="D612"/>
      <c r="F612"/>
      <c r="H612"/>
      <c r="J612"/>
    </row>
    <row r="613" spans="2:10" x14ac:dyDescent="0.2">
      <c r="B613"/>
      <c r="D613"/>
      <c r="F613"/>
      <c r="H613"/>
      <c r="J613"/>
    </row>
    <row r="614" spans="2:10" x14ac:dyDescent="0.2">
      <c r="B614"/>
      <c r="D614"/>
      <c r="F614"/>
      <c r="H614"/>
      <c r="J614"/>
    </row>
    <row r="615" spans="2:10" x14ac:dyDescent="0.2">
      <c r="B615"/>
      <c r="D615"/>
      <c r="F615"/>
      <c r="H615"/>
      <c r="J615"/>
    </row>
    <row r="616" spans="2:10" x14ac:dyDescent="0.2">
      <c r="B616"/>
      <c r="D616"/>
      <c r="F616"/>
      <c r="H616"/>
      <c r="J616"/>
    </row>
    <row r="617" spans="2:10" x14ac:dyDescent="0.2">
      <c r="B617"/>
      <c r="D617"/>
      <c r="F617"/>
      <c r="H617"/>
      <c r="J617"/>
    </row>
    <row r="618" spans="2:10" x14ac:dyDescent="0.2">
      <c r="B618"/>
      <c r="D618"/>
      <c r="F618"/>
      <c r="H618"/>
      <c r="J618"/>
    </row>
    <row r="619" spans="2:10" x14ac:dyDescent="0.2">
      <c r="B619"/>
      <c r="D619"/>
      <c r="F619"/>
      <c r="H619"/>
      <c r="J619"/>
    </row>
    <row r="620" spans="2:10" x14ac:dyDescent="0.2">
      <c r="B620"/>
      <c r="D620"/>
      <c r="F620"/>
      <c r="H620"/>
      <c r="J620"/>
    </row>
    <row r="621" spans="2:10" x14ac:dyDescent="0.2">
      <c r="B621"/>
      <c r="D621"/>
      <c r="F621"/>
      <c r="H621"/>
      <c r="J621"/>
    </row>
    <row r="622" spans="2:10" x14ac:dyDescent="0.2">
      <c r="B622"/>
      <c r="D622"/>
      <c r="F622"/>
      <c r="H622"/>
      <c r="J622"/>
    </row>
    <row r="623" spans="2:10" x14ac:dyDescent="0.2">
      <c r="B623"/>
      <c r="D623"/>
      <c r="F623"/>
      <c r="H623"/>
      <c r="J623"/>
    </row>
    <row r="624" spans="2:10" x14ac:dyDescent="0.2">
      <c r="B624"/>
      <c r="D624"/>
      <c r="F624"/>
      <c r="H624"/>
      <c r="J624"/>
    </row>
    <row r="625" spans="2:10" x14ac:dyDescent="0.2">
      <c r="B625"/>
      <c r="D625"/>
      <c r="F625"/>
      <c r="H625"/>
      <c r="J625"/>
    </row>
    <row r="626" spans="2:10" x14ac:dyDescent="0.2">
      <c r="B626"/>
      <c r="D626"/>
      <c r="F626"/>
      <c r="H626"/>
      <c r="J626"/>
    </row>
    <row r="627" spans="2:10" x14ac:dyDescent="0.2">
      <c r="B627"/>
      <c r="D627"/>
      <c r="F627"/>
      <c r="H627"/>
      <c r="J627"/>
    </row>
    <row r="628" spans="2:10" x14ac:dyDescent="0.2">
      <c r="B628"/>
      <c r="D628"/>
      <c r="F628"/>
      <c r="H628"/>
      <c r="J628"/>
    </row>
    <row r="629" spans="2:10" x14ac:dyDescent="0.2">
      <c r="B629"/>
      <c r="D629"/>
      <c r="F629"/>
      <c r="H629"/>
      <c r="J629"/>
    </row>
    <row r="630" spans="2:10" x14ac:dyDescent="0.2">
      <c r="B630"/>
      <c r="D630"/>
      <c r="F630"/>
      <c r="H630"/>
      <c r="J630"/>
    </row>
    <row r="631" spans="2:10" x14ac:dyDescent="0.2">
      <c r="B631"/>
      <c r="D631"/>
      <c r="F631"/>
      <c r="H631"/>
      <c r="J631"/>
    </row>
    <row r="632" spans="2:10" x14ac:dyDescent="0.2">
      <c r="B632"/>
      <c r="D632"/>
      <c r="F632"/>
      <c r="H632"/>
      <c r="J632"/>
    </row>
    <row r="633" spans="2:10" x14ac:dyDescent="0.2">
      <c r="B633"/>
      <c r="D633"/>
      <c r="F633"/>
      <c r="H633"/>
      <c r="J633"/>
    </row>
    <row r="634" spans="2:10" x14ac:dyDescent="0.2">
      <c r="B634"/>
      <c r="D634"/>
      <c r="F634"/>
      <c r="H634"/>
      <c r="J634"/>
    </row>
    <row r="635" spans="2:10" x14ac:dyDescent="0.2">
      <c r="B635"/>
      <c r="D635"/>
      <c r="F635"/>
      <c r="H635"/>
      <c r="J635"/>
    </row>
    <row r="636" spans="2:10" x14ac:dyDescent="0.2">
      <c r="B636"/>
      <c r="D636"/>
      <c r="F636"/>
      <c r="H636"/>
      <c r="J636"/>
    </row>
    <row r="637" spans="2:10" x14ac:dyDescent="0.2">
      <c r="B637"/>
      <c r="D637"/>
      <c r="F637"/>
      <c r="H637"/>
      <c r="J637"/>
    </row>
    <row r="638" spans="2:10" x14ac:dyDescent="0.2">
      <c r="B638"/>
      <c r="D638"/>
      <c r="F638"/>
      <c r="H638"/>
      <c r="J638"/>
    </row>
    <row r="639" spans="2:10" x14ac:dyDescent="0.2">
      <c r="B639"/>
      <c r="D639"/>
      <c r="F639"/>
      <c r="H639"/>
      <c r="J639"/>
    </row>
    <row r="640" spans="2:10" x14ac:dyDescent="0.2">
      <c r="B640"/>
      <c r="D640"/>
      <c r="F640"/>
      <c r="H640"/>
      <c r="J640"/>
    </row>
    <row r="641" spans="2:10" x14ac:dyDescent="0.2">
      <c r="B641"/>
      <c r="D641"/>
      <c r="F641"/>
      <c r="H641"/>
      <c r="J641"/>
    </row>
    <row r="642" spans="2:10" x14ac:dyDescent="0.2">
      <c r="B642"/>
      <c r="D642"/>
      <c r="F642"/>
      <c r="H642"/>
      <c r="J642"/>
    </row>
    <row r="643" spans="2:10" x14ac:dyDescent="0.2">
      <c r="B643"/>
      <c r="D643"/>
      <c r="F643"/>
      <c r="H643"/>
      <c r="J643"/>
    </row>
    <row r="644" spans="2:10" x14ac:dyDescent="0.2">
      <c r="B644"/>
      <c r="D644"/>
      <c r="F644"/>
      <c r="H644"/>
      <c r="J644"/>
    </row>
    <row r="645" spans="2:10" x14ac:dyDescent="0.2">
      <c r="B645"/>
      <c r="D645"/>
      <c r="F645"/>
      <c r="H645"/>
      <c r="J645"/>
    </row>
    <row r="646" spans="2:10" x14ac:dyDescent="0.2">
      <c r="B646"/>
      <c r="D646"/>
      <c r="F646"/>
      <c r="H646"/>
      <c r="J646"/>
    </row>
    <row r="647" spans="2:10" x14ac:dyDescent="0.2">
      <c r="B647"/>
      <c r="D647"/>
      <c r="F647"/>
      <c r="H647"/>
      <c r="J647"/>
    </row>
    <row r="648" spans="2:10" x14ac:dyDescent="0.2">
      <c r="B648"/>
      <c r="D648"/>
      <c r="F648"/>
      <c r="H648"/>
      <c r="J648"/>
    </row>
    <row r="649" spans="2:10" x14ac:dyDescent="0.2">
      <c r="B649"/>
      <c r="D649"/>
      <c r="F649"/>
      <c r="H649"/>
      <c r="J649"/>
    </row>
    <row r="650" spans="2:10" x14ac:dyDescent="0.2">
      <c r="B650"/>
      <c r="D650"/>
      <c r="F650"/>
      <c r="H650"/>
      <c r="J650"/>
    </row>
    <row r="651" spans="2:10" x14ac:dyDescent="0.2">
      <c r="B651"/>
      <c r="D651"/>
      <c r="F651"/>
      <c r="H651"/>
      <c r="J651"/>
    </row>
    <row r="652" spans="2:10" x14ac:dyDescent="0.2">
      <c r="B652"/>
      <c r="D652"/>
      <c r="F652"/>
      <c r="H652"/>
      <c r="J652"/>
    </row>
    <row r="653" spans="2:10" x14ac:dyDescent="0.2">
      <c r="B653"/>
      <c r="D653"/>
      <c r="F653"/>
      <c r="H653"/>
      <c r="J653"/>
    </row>
    <row r="654" spans="2:10" x14ac:dyDescent="0.2">
      <c r="B654"/>
      <c r="D654"/>
      <c r="F654"/>
      <c r="H654"/>
      <c r="J654"/>
    </row>
    <row r="655" spans="2:10" x14ac:dyDescent="0.2">
      <c r="B655"/>
      <c r="D655"/>
      <c r="F655"/>
      <c r="H655"/>
      <c r="J655"/>
    </row>
    <row r="656" spans="2:10" x14ac:dyDescent="0.2">
      <c r="B656"/>
      <c r="D656"/>
      <c r="F656"/>
      <c r="H656"/>
      <c r="J656"/>
    </row>
    <row r="657" spans="2:10" x14ac:dyDescent="0.2">
      <c r="B657"/>
      <c r="D657"/>
      <c r="F657"/>
      <c r="H657"/>
      <c r="J657"/>
    </row>
    <row r="658" spans="2:10" x14ac:dyDescent="0.2">
      <c r="B658"/>
      <c r="D658"/>
      <c r="F658"/>
      <c r="H658"/>
      <c r="J658"/>
    </row>
    <row r="659" spans="2:10" x14ac:dyDescent="0.2">
      <c r="B659"/>
      <c r="D659"/>
      <c r="F659"/>
      <c r="H659"/>
      <c r="J659"/>
    </row>
    <row r="660" spans="2:10" x14ac:dyDescent="0.2">
      <c r="B660"/>
      <c r="D660"/>
      <c r="F660"/>
      <c r="H660"/>
      <c r="J660"/>
    </row>
    <row r="661" spans="2:10" x14ac:dyDescent="0.2">
      <c r="B661"/>
      <c r="D661"/>
      <c r="F661"/>
      <c r="H661"/>
      <c r="J661"/>
    </row>
    <row r="662" spans="2:10" x14ac:dyDescent="0.2">
      <c r="B662"/>
      <c r="D662"/>
      <c r="F662"/>
      <c r="H662"/>
      <c r="J662"/>
    </row>
    <row r="663" spans="2:10" x14ac:dyDescent="0.2">
      <c r="B663"/>
      <c r="D663"/>
      <c r="F663"/>
      <c r="H663"/>
      <c r="J663"/>
    </row>
    <row r="664" spans="2:10" x14ac:dyDescent="0.2">
      <c r="B664"/>
      <c r="D664"/>
      <c r="F664"/>
      <c r="H664"/>
      <c r="J664"/>
    </row>
    <row r="665" spans="2:10" x14ac:dyDescent="0.2">
      <c r="B665"/>
      <c r="D665"/>
      <c r="F665"/>
      <c r="H665"/>
      <c r="J665"/>
    </row>
    <row r="666" spans="2:10" x14ac:dyDescent="0.2">
      <c r="B666"/>
      <c r="D666"/>
      <c r="F666"/>
      <c r="H666"/>
      <c r="J666"/>
    </row>
    <row r="667" spans="2:10" x14ac:dyDescent="0.2">
      <c r="B667"/>
      <c r="D667"/>
      <c r="F667"/>
      <c r="H667"/>
      <c r="J667"/>
    </row>
    <row r="668" spans="2:10" x14ac:dyDescent="0.2">
      <c r="B668"/>
      <c r="D668"/>
      <c r="F668"/>
      <c r="H668"/>
      <c r="J668"/>
    </row>
    <row r="669" spans="2:10" x14ac:dyDescent="0.2">
      <c r="B669"/>
      <c r="D669"/>
      <c r="F669"/>
      <c r="H669"/>
      <c r="J669"/>
    </row>
    <row r="670" spans="2:10" x14ac:dyDescent="0.2">
      <c r="B670"/>
      <c r="D670"/>
      <c r="F670"/>
      <c r="H670"/>
      <c r="J670"/>
    </row>
    <row r="671" spans="2:10" x14ac:dyDescent="0.2">
      <c r="B671"/>
      <c r="D671"/>
      <c r="F671"/>
      <c r="H671"/>
      <c r="J671"/>
    </row>
    <row r="672" spans="2:10" x14ac:dyDescent="0.2">
      <c r="B672"/>
      <c r="D672"/>
      <c r="F672"/>
      <c r="H672"/>
      <c r="J672"/>
    </row>
    <row r="673" spans="2:10" x14ac:dyDescent="0.2">
      <c r="B673"/>
      <c r="D673"/>
      <c r="F673"/>
      <c r="H673"/>
      <c r="J673"/>
    </row>
    <row r="674" spans="2:10" x14ac:dyDescent="0.2">
      <c r="B674"/>
      <c r="D674"/>
      <c r="F674"/>
      <c r="H674"/>
      <c r="J674"/>
    </row>
    <row r="675" spans="2:10" x14ac:dyDescent="0.2">
      <c r="B675"/>
      <c r="D675"/>
      <c r="F675"/>
      <c r="H675"/>
      <c r="J675"/>
    </row>
    <row r="676" spans="2:10" x14ac:dyDescent="0.2">
      <c r="B676"/>
      <c r="D676"/>
      <c r="F676"/>
      <c r="H676"/>
      <c r="J676"/>
    </row>
    <row r="677" spans="2:10" x14ac:dyDescent="0.2">
      <c r="B677"/>
      <c r="D677"/>
      <c r="F677"/>
      <c r="H677"/>
      <c r="J677"/>
    </row>
    <row r="678" spans="2:10" x14ac:dyDescent="0.2">
      <c r="B678"/>
      <c r="D678"/>
      <c r="F678"/>
      <c r="H678"/>
      <c r="J678"/>
    </row>
    <row r="679" spans="2:10" x14ac:dyDescent="0.2">
      <c r="B679"/>
      <c r="D679"/>
      <c r="F679"/>
      <c r="H679"/>
      <c r="J679"/>
    </row>
    <row r="680" spans="2:10" x14ac:dyDescent="0.2">
      <c r="B680"/>
      <c r="D680"/>
      <c r="F680"/>
      <c r="H680"/>
      <c r="J680"/>
    </row>
    <row r="681" spans="2:10" x14ac:dyDescent="0.2">
      <c r="B681"/>
      <c r="D681"/>
      <c r="F681"/>
      <c r="H681"/>
      <c r="J681"/>
    </row>
    <row r="682" spans="2:10" x14ac:dyDescent="0.2">
      <c r="B682"/>
      <c r="D682"/>
      <c r="F682"/>
      <c r="H682"/>
      <c r="J682"/>
    </row>
    <row r="683" spans="2:10" x14ac:dyDescent="0.2">
      <c r="B683"/>
      <c r="D683"/>
      <c r="F683"/>
      <c r="H683"/>
      <c r="J683"/>
    </row>
    <row r="684" spans="2:10" x14ac:dyDescent="0.2">
      <c r="B684"/>
      <c r="D684"/>
      <c r="F684"/>
      <c r="H684"/>
      <c r="J684"/>
    </row>
    <row r="685" spans="2:10" x14ac:dyDescent="0.2">
      <c r="B685"/>
      <c r="D685"/>
      <c r="F685"/>
      <c r="H685"/>
      <c r="J685"/>
    </row>
    <row r="686" spans="2:10" x14ac:dyDescent="0.2">
      <c r="B686"/>
      <c r="D686"/>
      <c r="F686"/>
      <c r="H686"/>
      <c r="J686"/>
    </row>
    <row r="687" spans="2:10" x14ac:dyDescent="0.2">
      <c r="B687"/>
      <c r="D687"/>
      <c r="F687"/>
      <c r="H687"/>
      <c r="J687"/>
    </row>
    <row r="688" spans="2:10" x14ac:dyDescent="0.2">
      <c r="B688"/>
      <c r="D688"/>
      <c r="F688"/>
      <c r="H688"/>
      <c r="J688"/>
    </row>
    <row r="689" spans="2:10" x14ac:dyDescent="0.2">
      <c r="B689"/>
      <c r="D689"/>
      <c r="F689"/>
      <c r="H689"/>
      <c r="J689"/>
    </row>
    <row r="690" spans="2:10" x14ac:dyDescent="0.2">
      <c r="B690"/>
      <c r="D690"/>
      <c r="F690"/>
      <c r="H690"/>
      <c r="J690"/>
    </row>
    <row r="691" spans="2:10" x14ac:dyDescent="0.2">
      <c r="B691"/>
      <c r="D691"/>
      <c r="F691"/>
      <c r="H691"/>
      <c r="J691"/>
    </row>
    <row r="692" spans="2:10" x14ac:dyDescent="0.2">
      <c r="B692"/>
      <c r="D692"/>
      <c r="F692"/>
      <c r="H692"/>
      <c r="J692"/>
    </row>
    <row r="693" spans="2:10" x14ac:dyDescent="0.2">
      <c r="B693"/>
      <c r="D693"/>
      <c r="F693"/>
      <c r="H693"/>
      <c r="J693"/>
    </row>
    <row r="694" spans="2:10" x14ac:dyDescent="0.2">
      <c r="B694"/>
      <c r="D694"/>
      <c r="F694"/>
      <c r="H694"/>
      <c r="J694"/>
    </row>
    <row r="695" spans="2:10" x14ac:dyDescent="0.2">
      <c r="B695"/>
      <c r="D695"/>
      <c r="F695"/>
      <c r="H695"/>
      <c r="J695"/>
    </row>
    <row r="696" spans="2:10" x14ac:dyDescent="0.2">
      <c r="B696"/>
      <c r="D696"/>
      <c r="F696"/>
      <c r="H696"/>
      <c r="J696"/>
    </row>
    <row r="697" spans="2:10" x14ac:dyDescent="0.2">
      <c r="B697"/>
      <c r="D697"/>
      <c r="F697"/>
      <c r="H697"/>
      <c r="J697"/>
    </row>
    <row r="698" spans="2:10" x14ac:dyDescent="0.2">
      <c r="B698"/>
      <c r="D698"/>
      <c r="F698"/>
      <c r="H698"/>
      <c r="J698"/>
    </row>
    <row r="699" spans="2:10" x14ac:dyDescent="0.2">
      <c r="B699"/>
      <c r="D699"/>
      <c r="F699"/>
      <c r="H699"/>
      <c r="J699"/>
    </row>
    <row r="700" spans="2:10" x14ac:dyDescent="0.2">
      <c r="B700"/>
      <c r="D700"/>
      <c r="F700"/>
      <c r="H700"/>
      <c r="J700"/>
    </row>
    <row r="701" spans="2:10" x14ac:dyDescent="0.2">
      <c r="B701"/>
      <c r="D701"/>
      <c r="F701"/>
      <c r="H701"/>
      <c r="J701"/>
    </row>
    <row r="702" spans="2:10" x14ac:dyDescent="0.2">
      <c r="B702"/>
      <c r="D702"/>
      <c r="F702"/>
      <c r="H702"/>
      <c r="J702"/>
    </row>
    <row r="703" spans="2:10" x14ac:dyDescent="0.2">
      <c r="B703"/>
      <c r="D703"/>
      <c r="F703"/>
      <c r="H703"/>
      <c r="J703"/>
    </row>
    <row r="704" spans="2:10" x14ac:dyDescent="0.2">
      <c r="B704"/>
      <c r="D704"/>
      <c r="F704"/>
      <c r="H704"/>
      <c r="J704"/>
    </row>
    <row r="705" spans="2:10" x14ac:dyDescent="0.2">
      <c r="B705"/>
      <c r="D705"/>
      <c r="F705"/>
      <c r="H705"/>
      <c r="J705"/>
    </row>
    <row r="706" spans="2:10" x14ac:dyDescent="0.2">
      <c r="B706"/>
      <c r="D706"/>
      <c r="F706"/>
      <c r="H706"/>
      <c r="J706"/>
    </row>
    <row r="707" spans="2:10" x14ac:dyDescent="0.2">
      <c r="B707"/>
      <c r="D707"/>
      <c r="F707"/>
      <c r="H707"/>
      <c r="J707"/>
    </row>
    <row r="708" spans="2:10" x14ac:dyDescent="0.2">
      <c r="B708"/>
      <c r="D708"/>
      <c r="F708"/>
      <c r="H708"/>
      <c r="J708"/>
    </row>
    <row r="709" spans="2:10" x14ac:dyDescent="0.2">
      <c r="B709"/>
      <c r="D709"/>
      <c r="F709"/>
      <c r="H709"/>
      <c r="J709"/>
    </row>
    <row r="710" spans="2:10" x14ac:dyDescent="0.2">
      <c r="B710"/>
      <c r="D710"/>
      <c r="F710"/>
      <c r="H710"/>
      <c r="J710"/>
    </row>
    <row r="711" spans="2:10" x14ac:dyDescent="0.2">
      <c r="B711"/>
      <c r="D711"/>
      <c r="F711"/>
      <c r="H711"/>
      <c r="J711"/>
    </row>
    <row r="712" spans="2:10" x14ac:dyDescent="0.2">
      <c r="B712"/>
      <c r="D712"/>
      <c r="F712"/>
      <c r="H712"/>
      <c r="J712"/>
    </row>
    <row r="713" spans="2:10" x14ac:dyDescent="0.2">
      <c r="B713"/>
      <c r="D713"/>
      <c r="F713"/>
      <c r="H713"/>
      <c r="J713"/>
    </row>
    <row r="714" spans="2:10" x14ac:dyDescent="0.2">
      <c r="B714"/>
      <c r="D714"/>
      <c r="F714"/>
      <c r="H714"/>
      <c r="J714"/>
    </row>
    <row r="715" spans="2:10" x14ac:dyDescent="0.2">
      <c r="B715"/>
      <c r="D715"/>
      <c r="F715"/>
      <c r="H715"/>
      <c r="J715"/>
    </row>
    <row r="716" spans="2:10" x14ac:dyDescent="0.2">
      <c r="B716"/>
      <c r="D716"/>
      <c r="F716"/>
      <c r="H716"/>
      <c r="J716"/>
    </row>
    <row r="717" spans="2:10" x14ac:dyDescent="0.2">
      <c r="B717"/>
      <c r="D717"/>
      <c r="F717"/>
      <c r="H717"/>
      <c r="J717"/>
    </row>
    <row r="718" spans="2:10" x14ac:dyDescent="0.2">
      <c r="B718"/>
      <c r="D718"/>
      <c r="F718"/>
      <c r="H718"/>
      <c r="J718"/>
    </row>
    <row r="719" spans="2:10" x14ac:dyDescent="0.2">
      <c r="B719"/>
      <c r="D719"/>
      <c r="F719"/>
      <c r="H719"/>
      <c r="J719"/>
    </row>
    <row r="720" spans="2:10" x14ac:dyDescent="0.2">
      <c r="B720"/>
      <c r="D720"/>
      <c r="F720"/>
      <c r="H720"/>
      <c r="J720"/>
    </row>
    <row r="721" spans="2:10" x14ac:dyDescent="0.2">
      <c r="B721"/>
      <c r="D721"/>
      <c r="F721"/>
      <c r="H721"/>
      <c r="J721"/>
    </row>
    <row r="722" spans="2:10" x14ac:dyDescent="0.2">
      <c r="B722"/>
      <c r="D722"/>
      <c r="F722"/>
      <c r="H722"/>
      <c r="J722"/>
    </row>
    <row r="723" spans="2:10" x14ac:dyDescent="0.2">
      <c r="B723"/>
      <c r="D723"/>
      <c r="F723"/>
      <c r="H723"/>
      <c r="J723"/>
    </row>
    <row r="724" spans="2:10" x14ac:dyDescent="0.2">
      <c r="B724"/>
      <c r="D724"/>
      <c r="F724"/>
      <c r="H724"/>
      <c r="J724"/>
    </row>
    <row r="725" spans="2:10" x14ac:dyDescent="0.2">
      <c r="B725"/>
      <c r="D725"/>
      <c r="F725"/>
      <c r="H725"/>
      <c r="J725"/>
    </row>
    <row r="726" spans="2:10" x14ac:dyDescent="0.2">
      <c r="B726"/>
      <c r="D726"/>
      <c r="F726"/>
      <c r="H726"/>
      <c r="J726"/>
    </row>
    <row r="727" spans="2:10" x14ac:dyDescent="0.2">
      <c r="B727"/>
      <c r="D727"/>
      <c r="F727"/>
      <c r="H727"/>
      <c r="J727"/>
    </row>
    <row r="728" spans="2:10" x14ac:dyDescent="0.2">
      <c r="B728"/>
      <c r="D728"/>
      <c r="F728"/>
      <c r="H728"/>
      <c r="J728"/>
    </row>
    <row r="729" spans="2:10" x14ac:dyDescent="0.2">
      <c r="B729"/>
      <c r="D729"/>
      <c r="F729"/>
      <c r="H729"/>
      <c r="J729"/>
    </row>
    <row r="730" spans="2:10" x14ac:dyDescent="0.2">
      <c r="B730"/>
      <c r="D730"/>
      <c r="F730"/>
      <c r="H730"/>
      <c r="J730"/>
    </row>
    <row r="731" spans="2:10" x14ac:dyDescent="0.2">
      <c r="B731"/>
      <c r="D731"/>
      <c r="F731"/>
      <c r="H731"/>
      <c r="J731"/>
    </row>
    <row r="732" spans="2:10" x14ac:dyDescent="0.2">
      <c r="B732"/>
      <c r="D732"/>
      <c r="F732"/>
      <c r="H732"/>
      <c r="J732"/>
    </row>
    <row r="733" spans="2:10" x14ac:dyDescent="0.2">
      <c r="B733"/>
      <c r="D733"/>
      <c r="F733"/>
      <c r="H733"/>
      <c r="J733"/>
    </row>
    <row r="734" spans="2:10" x14ac:dyDescent="0.2">
      <c r="B734"/>
      <c r="D734"/>
      <c r="F734"/>
      <c r="H734"/>
      <c r="J734"/>
    </row>
    <row r="735" spans="2:10" x14ac:dyDescent="0.2">
      <c r="B735"/>
      <c r="D735"/>
      <c r="F735"/>
      <c r="H735"/>
      <c r="J735"/>
    </row>
    <row r="736" spans="2:10" x14ac:dyDescent="0.2">
      <c r="B736"/>
      <c r="D736"/>
      <c r="F736"/>
      <c r="H736"/>
      <c r="J736"/>
    </row>
    <row r="737" spans="2:10" x14ac:dyDescent="0.2">
      <c r="B737"/>
      <c r="D737"/>
      <c r="F737"/>
      <c r="H737"/>
      <c r="J737"/>
    </row>
    <row r="738" spans="2:10" x14ac:dyDescent="0.2">
      <c r="B738"/>
      <c r="D738"/>
      <c r="F738"/>
      <c r="H738"/>
      <c r="J738"/>
    </row>
    <row r="739" spans="2:10" x14ac:dyDescent="0.2">
      <c r="B739"/>
      <c r="D739"/>
      <c r="F739"/>
      <c r="H739"/>
      <c r="J739"/>
    </row>
    <row r="740" spans="2:10" x14ac:dyDescent="0.2">
      <c r="B740"/>
      <c r="D740"/>
      <c r="F740"/>
      <c r="H740"/>
      <c r="J740"/>
    </row>
    <row r="741" spans="2:10" x14ac:dyDescent="0.2">
      <c r="B741"/>
      <c r="D741"/>
      <c r="F741"/>
      <c r="H741"/>
      <c r="J741"/>
    </row>
    <row r="742" spans="2:10" x14ac:dyDescent="0.2">
      <c r="B742"/>
      <c r="D742"/>
      <c r="F742"/>
      <c r="H742"/>
      <c r="J742"/>
    </row>
    <row r="743" spans="2:10" x14ac:dyDescent="0.2">
      <c r="B743"/>
      <c r="D743"/>
      <c r="F743"/>
      <c r="H743"/>
      <c r="J743"/>
    </row>
    <row r="744" spans="2:10" x14ac:dyDescent="0.2">
      <c r="B744"/>
      <c r="D744"/>
      <c r="F744"/>
      <c r="H744"/>
      <c r="J744"/>
    </row>
    <row r="745" spans="2:10" x14ac:dyDescent="0.2">
      <c r="B745"/>
      <c r="D745"/>
      <c r="F745"/>
      <c r="H745"/>
      <c r="J745"/>
    </row>
    <row r="746" spans="2:10" x14ac:dyDescent="0.2">
      <c r="B746"/>
      <c r="D746"/>
      <c r="F746"/>
      <c r="H746"/>
      <c r="J746"/>
    </row>
    <row r="747" spans="2:10" x14ac:dyDescent="0.2">
      <c r="B747"/>
      <c r="D747"/>
      <c r="F747"/>
      <c r="H747"/>
      <c r="J747"/>
    </row>
    <row r="748" spans="2:10" x14ac:dyDescent="0.2">
      <c r="B748"/>
      <c r="D748"/>
      <c r="F748"/>
      <c r="H748"/>
      <c r="J748"/>
    </row>
    <row r="749" spans="2:10" x14ac:dyDescent="0.2">
      <c r="B749"/>
      <c r="D749"/>
      <c r="F749"/>
      <c r="H749"/>
      <c r="J749"/>
    </row>
    <row r="750" spans="2:10" x14ac:dyDescent="0.2">
      <c r="B750"/>
      <c r="D750"/>
      <c r="F750"/>
      <c r="H750"/>
      <c r="J750"/>
    </row>
    <row r="751" spans="2:10" x14ac:dyDescent="0.2">
      <c r="B751"/>
      <c r="D751"/>
      <c r="F751"/>
      <c r="H751"/>
      <c r="J751"/>
    </row>
    <row r="752" spans="2:10" x14ac:dyDescent="0.2">
      <c r="B752"/>
      <c r="D752"/>
      <c r="F752"/>
      <c r="H752"/>
      <c r="J752"/>
    </row>
    <row r="753" spans="2:10" x14ac:dyDescent="0.2">
      <c r="B753"/>
      <c r="D753"/>
      <c r="F753"/>
      <c r="H753"/>
      <c r="J753"/>
    </row>
    <row r="754" spans="2:10" x14ac:dyDescent="0.2">
      <c r="B754"/>
      <c r="D754"/>
      <c r="F754"/>
      <c r="H754"/>
      <c r="J754"/>
    </row>
    <row r="755" spans="2:10" x14ac:dyDescent="0.2">
      <c r="B755"/>
      <c r="D755"/>
      <c r="F755"/>
      <c r="H755"/>
      <c r="J755"/>
    </row>
    <row r="756" spans="2:10" x14ac:dyDescent="0.2">
      <c r="B756"/>
      <c r="D756"/>
      <c r="F756"/>
      <c r="H756"/>
      <c r="J756"/>
    </row>
    <row r="757" spans="2:10" x14ac:dyDescent="0.2">
      <c r="B757"/>
      <c r="D757"/>
      <c r="F757"/>
      <c r="H757"/>
      <c r="J757"/>
    </row>
    <row r="758" spans="2:10" x14ac:dyDescent="0.2">
      <c r="B758"/>
      <c r="D758"/>
      <c r="F758"/>
      <c r="H758"/>
      <c r="J758"/>
    </row>
    <row r="759" spans="2:10" x14ac:dyDescent="0.2">
      <c r="B759"/>
      <c r="D759"/>
      <c r="F759"/>
      <c r="H759"/>
      <c r="J759"/>
    </row>
    <row r="760" spans="2:10" x14ac:dyDescent="0.2">
      <c r="B760"/>
      <c r="D760"/>
      <c r="F760"/>
      <c r="H760"/>
      <c r="J760"/>
    </row>
    <row r="761" spans="2:10" x14ac:dyDescent="0.2">
      <c r="B761"/>
      <c r="D761"/>
      <c r="F761"/>
      <c r="H761"/>
      <c r="J761"/>
    </row>
    <row r="762" spans="2:10" x14ac:dyDescent="0.2">
      <c r="B762"/>
      <c r="D762"/>
      <c r="F762"/>
      <c r="H762"/>
      <c r="J762"/>
    </row>
    <row r="763" spans="2:10" x14ac:dyDescent="0.2">
      <c r="B763"/>
      <c r="D763"/>
      <c r="F763"/>
      <c r="H763"/>
      <c r="J763"/>
    </row>
    <row r="764" spans="2:10" x14ac:dyDescent="0.2">
      <c r="B764"/>
      <c r="D764"/>
      <c r="F764"/>
      <c r="H764"/>
      <c r="J764"/>
    </row>
    <row r="765" spans="2:10" x14ac:dyDescent="0.2">
      <c r="B765"/>
      <c r="D765"/>
      <c r="F765"/>
      <c r="H765"/>
      <c r="J765"/>
    </row>
    <row r="766" spans="2:10" x14ac:dyDescent="0.2">
      <c r="B766"/>
      <c r="D766"/>
      <c r="F766"/>
      <c r="H766"/>
      <c r="J766"/>
    </row>
    <row r="767" spans="2:10" x14ac:dyDescent="0.2">
      <c r="B767"/>
      <c r="D767"/>
      <c r="F767"/>
      <c r="H767"/>
      <c r="J767"/>
    </row>
    <row r="768" spans="2:10" x14ac:dyDescent="0.2">
      <c r="B768"/>
      <c r="D768"/>
      <c r="F768"/>
      <c r="H768"/>
      <c r="J768"/>
    </row>
    <row r="769" spans="2:10" x14ac:dyDescent="0.2">
      <c r="B769"/>
      <c r="D769"/>
      <c r="F769"/>
      <c r="H769"/>
      <c r="J769"/>
    </row>
    <row r="770" spans="2:10" x14ac:dyDescent="0.2">
      <c r="B770"/>
      <c r="D770"/>
      <c r="F770"/>
      <c r="H770"/>
      <c r="J770"/>
    </row>
    <row r="771" spans="2:10" x14ac:dyDescent="0.2">
      <c r="B771"/>
      <c r="D771"/>
      <c r="F771"/>
      <c r="H771"/>
      <c r="J771"/>
    </row>
    <row r="772" spans="2:10" x14ac:dyDescent="0.2">
      <c r="B772"/>
      <c r="D772"/>
      <c r="F772"/>
      <c r="H772"/>
      <c r="J772"/>
    </row>
    <row r="773" spans="2:10" x14ac:dyDescent="0.2">
      <c r="B773"/>
      <c r="D773"/>
      <c r="F773"/>
      <c r="H773"/>
      <c r="J773"/>
    </row>
    <row r="774" spans="2:10" x14ac:dyDescent="0.2">
      <c r="B774"/>
      <c r="D774"/>
      <c r="F774"/>
      <c r="H774"/>
      <c r="J774"/>
    </row>
    <row r="775" spans="2:10" x14ac:dyDescent="0.2">
      <c r="B775"/>
      <c r="D775"/>
      <c r="F775"/>
      <c r="H775"/>
      <c r="J775"/>
    </row>
    <row r="776" spans="2:10" x14ac:dyDescent="0.2">
      <c r="B776"/>
      <c r="D776"/>
      <c r="F776"/>
      <c r="H776"/>
      <c r="J776"/>
    </row>
    <row r="777" spans="2:10" x14ac:dyDescent="0.2">
      <c r="B777"/>
      <c r="D777"/>
      <c r="F777"/>
      <c r="H777"/>
      <c r="J777"/>
    </row>
    <row r="778" spans="2:10" x14ac:dyDescent="0.2">
      <c r="B778"/>
      <c r="D778"/>
      <c r="F778"/>
      <c r="H778"/>
      <c r="J778"/>
    </row>
    <row r="779" spans="2:10" x14ac:dyDescent="0.2">
      <c r="B779"/>
      <c r="D779"/>
      <c r="F779"/>
      <c r="H779"/>
      <c r="J779"/>
    </row>
    <row r="780" spans="2:10" x14ac:dyDescent="0.2">
      <c r="B780"/>
      <c r="D780"/>
      <c r="F780"/>
      <c r="H780"/>
      <c r="J780"/>
    </row>
    <row r="781" spans="2:10" x14ac:dyDescent="0.2">
      <c r="B781"/>
      <c r="D781"/>
      <c r="F781"/>
      <c r="H781"/>
      <c r="J781"/>
    </row>
    <row r="782" spans="2:10" x14ac:dyDescent="0.2">
      <c r="B782"/>
      <c r="D782"/>
      <c r="F782"/>
      <c r="H782"/>
      <c r="J782"/>
    </row>
    <row r="783" spans="2:10" x14ac:dyDescent="0.2">
      <c r="B783"/>
      <c r="D783"/>
      <c r="F783"/>
      <c r="H783"/>
      <c r="J783"/>
    </row>
    <row r="784" spans="2:10" x14ac:dyDescent="0.2">
      <c r="B784"/>
      <c r="D784"/>
      <c r="F784"/>
      <c r="H784"/>
      <c r="J784"/>
    </row>
    <row r="785" spans="2:10" x14ac:dyDescent="0.2">
      <c r="B785"/>
      <c r="D785"/>
      <c r="F785"/>
      <c r="H785"/>
      <c r="J785"/>
    </row>
    <row r="786" spans="2:10" x14ac:dyDescent="0.2">
      <c r="B786"/>
      <c r="D786"/>
      <c r="F786"/>
      <c r="H786"/>
      <c r="J786"/>
    </row>
    <row r="787" spans="2:10" x14ac:dyDescent="0.2">
      <c r="B787"/>
      <c r="D787"/>
      <c r="F787"/>
      <c r="H787"/>
      <c r="J787"/>
    </row>
    <row r="788" spans="2:10" x14ac:dyDescent="0.2">
      <c r="B788"/>
      <c r="D788"/>
      <c r="F788"/>
      <c r="H788"/>
      <c r="J788"/>
    </row>
    <row r="789" spans="2:10" x14ac:dyDescent="0.2">
      <c r="B789"/>
      <c r="D789"/>
      <c r="F789"/>
      <c r="H789"/>
      <c r="J789"/>
    </row>
    <row r="790" spans="2:10" x14ac:dyDescent="0.2">
      <c r="B790"/>
      <c r="D790"/>
      <c r="F790"/>
      <c r="H790"/>
      <c r="J790"/>
    </row>
    <row r="791" spans="2:10" x14ac:dyDescent="0.2">
      <c r="B791"/>
      <c r="D791"/>
      <c r="F791"/>
      <c r="H791"/>
      <c r="J791"/>
    </row>
    <row r="792" spans="2:10" x14ac:dyDescent="0.2">
      <c r="B792"/>
      <c r="D792"/>
      <c r="F792"/>
      <c r="H792"/>
      <c r="J792"/>
    </row>
    <row r="793" spans="2:10" x14ac:dyDescent="0.2">
      <c r="B793"/>
      <c r="D793"/>
      <c r="F793"/>
      <c r="H793"/>
      <c r="J793"/>
    </row>
    <row r="794" spans="2:10" x14ac:dyDescent="0.2">
      <c r="B794"/>
      <c r="D794"/>
      <c r="F794"/>
      <c r="H794"/>
      <c r="J794"/>
    </row>
    <row r="795" spans="2:10" x14ac:dyDescent="0.2">
      <c r="B795"/>
      <c r="D795"/>
      <c r="F795"/>
      <c r="H795"/>
      <c r="J795"/>
    </row>
    <row r="796" spans="2:10" x14ac:dyDescent="0.2">
      <c r="B796"/>
      <c r="D796"/>
      <c r="F796"/>
      <c r="H796"/>
      <c r="J796"/>
    </row>
    <row r="797" spans="2:10" x14ac:dyDescent="0.2">
      <c r="B797"/>
      <c r="D797"/>
      <c r="F797"/>
      <c r="H797"/>
      <c r="J797"/>
    </row>
    <row r="798" spans="2:10" x14ac:dyDescent="0.2">
      <c r="B798"/>
      <c r="D798"/>
      <c r="F798"/>
      <c r="H798"/>
      <c r="J798"/>
    </row>
    <row r="799" spans="2:10" x14ac:dyDescent="0.2">
      <c r="B799"/>
      <c r="D799"/>
      <c r="F799"/>
      <c r="H799"/>
      <c r="J799"/>
    </row>
    <row r="800" spans="2:10" x14ac:dyDescent="0.2">
      <c r="B800"/>
      <c r="D800"/>
      <c r="F800"/>
      <c r="H800"/>
      <c r="J800"/>
    </row>
    <row r="801" spans="2:10" x14ac:dyDescent="0.2">
      <c r="B801"/>
      <c r="D801"/>
      <c r="F801"/>
      <c r="H801"/>
      <c r="J801"/>
    </row>
    <row r="802" spans="2:10" x14ac:dyDescent="0.2">
      <c r="B802"/>
      <c r="D802"/>
      <c r="F802"/>
      <c r="H802"/>
      <c r="J802"/>
    </row>
    <row r="803" spans="2:10" x14ac:dyDescent="0.2">
      <c r="B803"/>
      <c r="D803"/>
      <c r="F803"/>
      <c r="H803"/>
      <c r="J803"/>
    </row>
    <row r="804" spans="2:10" x14ac:dyDescent="0.2">
      <c r="B804"/>
      <c r="D804"/>
      <c r="F804"/>
      <c r="H804"/>
      <c r="J804"/>
    </row>
    <row r="805" spans="2:10" x14ac:dyDescent="0.2">
      <c r="B805"/>
      <c r="D805"/>
      <c r="F805"/>
      <c r="H805"/>
      <c r="J805"/>
    </row>
    <row r="806" spans="2:10" x14ac:dyDescent="0.2">
      <c r="B806"/>
      <c r="D806"/>
      <c r="F806"/>
      <c r="H806"/>
      <c r="J806"/>
    </row>
    <row r="807" spans="2:10" x14ac:dyDescent="0.2">
      <c r="B807"/>
      <c r="D807"/>
      <c r="F807"/>
      <c r="H807"/>
      <c r="J807"/>
    </row>
    <row r="808" spans="2:10" x14ac:dyDescent="0.2">
      <c r="B808"/>
      <c r="D808"/>
      <c r="F808"/>
      <c r="H808"/>
      <c r="J808"/>
    </row>
    <row r="809" spans="2:10" x14ac:dyDescent="0.2">
      <c r="B809"/>
      <c r="D809"/>
      <c r="F809"/>
      <c r="H809"/>
      <c r="J809"/>
    </row>
    <row r="810" spans="2:10" x14ac:dyDescent="0.2">
      <c r="B810"/>
      <c r="D810"/>
      <c r="F810"/>
      <c r="H810"/>
      <c r="J810"/>
    </row>
    <row r="811" spans="2:10" x14ac:dyDescent="0.2">
      <c r="B811"/>
      <c r="D811"/>
      <c r="F811"/>
      <c r="H811"/>
      <c r="J811"/>
    </row>
    <row r="812" spans="2:10" x14ac:dyDescent="0.2">
      <c r="B812"/>
      <c r="D812"/>
      <c r="F812"/>
      <c r="H812"/>
      <c r="J812"/>
    </row>
    <row r="813" spans="2:10" x14ac:dyDescent="0.2">
      <c r="B813"/>
      <c r="D813"/>
      <c r="F813"/>
      <c r="H813"/>
      <c r="J813"/>
    </row>
    <row r="814" spans="2:10" x14ac:dyDescent="0.2">
      <c r="B814"/>
      <c r="D814"/>
      <c r="F814"/>
      <c r="H814"/>
      <c r="J814"/>
    </row>
    <row r="815" spans="2:10" x14ac:dyDescent="0.2">
      <c r="B815"/>
      <c r="D815"/>
      <c r="F815"/>
      <c r="H815"/>
      <c r="J815"/>
    </row>
    <row r="816" spans="2:10" x14ac:dyDescent="0.2">
      <c r="B816"/>
      <c r="D816"/>
      <c r="F816"/>
      <c r="H816"/>
      <c r="J816"/>
    </row>
    <row r="817" spans="2:10" x14ac:dyDescent="0.2">
      <c r="B817"/>
      <c r="D817"/>
      <c r="F817"/>
      <c r="H817"/>
      <c r="J817"/>
    </row>
    <row r="818" spans="2:10" x14ac:dyDescent="0.2">
      <c r="B818"/>
      <c r="D818"/>
      <c r="F818"/>
      <c r="H818"/>
      <c r="J818"/>
    </row>
    <row r="819" spans="2:10" x14ac:dyDescent="0.2">
      <c r="B819"/>
      <c r="D819"/>
      <c r="F819"/>
      <c r="H819"/>
      <c r="J819"/>
    </row>
    <row r="820" spans="2:10" x14ac:dyDescent="0.2">
      <c r="B820"/>
      <c r="D820"/>
      <c r="F820"/>
      <c r="H820"/>
      <c r="J820"/>
    </row>
    <row r="821" spans="2:10" x14ac:dyDescent="0.2">
      <c r="B821"/>
      <c r="D821"/>
      <c r="F821"/>
      <c r="H821"/>
      <c r="J821"/>
    </row>
    <row r="822" spans="2:10" x14ac:dyDescent="0.2">
      <c r="B822"/>
      <c r="D822"/>
      <c r="F822"/>
      <c r="H822"/>
      <c r="J822"/>
    </row>
    <row r="823" spans="2:10" x14ac:dyDescent="0.2">
      <c r="B823"/>
      <c r="D823"/>
      <c r="F823"/>
      <c r="H823"/>
      <c r="J823"/>
    </row>
    <row r="824" spans="2:10" x14ac:dyDescent="0.2">
      <c r="B824"/>
      <c r="D824"/>
      <c r="F824"/>
      <c r="H824"/>
      <c r="J824"/>
    </row>
    <row r="825" spans="2:10" x14ac:dyDescent="0.2">
      <c r="B825"/>
      <c r="D825"/>
      <c r="F825"/>
      <c r="H825"/>
      <c r="J825"/>
    </row>
    <row r="826" spans="2:10" x14ac:dyDescent="0.2">
      <c r="B826"/>
      <c r="D826"/>
      <c r="F826"/>
      <c r="H826"/>
      <c r="J826"/>
    </row>
    <row r="827" spans="2:10" x14ac:dyDescent="0.2">
      <c r="B827"/>
      <c r="D827"/>
      <c r="F827"/>
      <c r="H827"/>
      <c r="J827"/>
    </row>
    <row r="828" spans="2:10" x14ac:dyDescent="0.2">
      <c r="B828"/>
      <c r="D828"/>
      <c r="F828"/>
      <c r="H828"/>
      <c r="J828"/>
    </row>
    <row r="829" spans="2:10" x14ac:dyDescent="0.2">
      <c r="B829"/>
      <c r="D829"/>
      <c r="F829"/>
      <c r="H829"/>
      <c r="J829"/>
    </row>
    <row r="830" spans="2:10" x14ac:dyDescent="0.2">
      <c r="B830"/>
      <c r="D830"/>
      <c r="F830"/>
      <c r="H830"/>
      <c r="J830"/>
    </row>
    <row r="831" spans="2:10" x14ac:dyDescent="0.2">
      <c r="B831"/>
      <c r="D831"/>
      <c r="F831"/>
      <c r="H831"/>
      <c r="J831"/>
    </row>
    <row r="832" spans="2:10" x14ac:dyDescent="0.2">
      <c r="B832"/>
      <c r="D832"/>
      <c r="F832"/>
      <c r="H832"/>
      <c r="J832"/>
    </row>
    <row r="833" spans="2:10" x14ac:dyDescent="0.2">
      <c r="B833"/>
      <c r="D833"/>
      <c r="F833"/>
      <c r="H833"/>
      <c r="J833"/>
    </row>
    <row r="834" spans="2:10" x14ac:dyDescent="0.2">
      <c r="B834"/>
      <c r="D834"/>
      <c r="F834"/>
      <c r="H834"/>
      <c r="J834"/>
    </row>
    <row r="835" spans="2:10" x14ac:dyDescent="0.2">
      <c r="B835"/>
      <c r="D835"/>
      <c r="F835"/>
      <c r="H835"/>
      <c r="J835"/>
    </row>
    <row r="836" spans="2:10" x14ac:dyDescent="0.2">
      <c r="B836"/>
      <c r="D836"/>
      <c r="F836"/>
      <c r="H836"/>
      <c r="J836"/>
    </row>
    <row r="837" spans="2:10" x14ac:dyDescent="0.2">
      <c r="B837"/>
      <c r="D837"/>
      <c r="F837"/>
      <c r="H837"/>
      <c r="J837"/>
    </row>
    <row r="838" spans="2:10" x14ac:dyDescent="0.2">
      <c r="B838"/>
      <c r="D838"/>
      <c r="F838"/>
      <c r="H838"/>
      <c r="J838"/>
    </row>
    <row r="839" spans="2:10" x14ac:dyDescent="0.2">
      <c r="B839"/>
      <c r="D839"/>
      <c r="F839"/>
      <c r="H839"/>
      <c r="J839"/>
    </row>
    <row r="840" spans="2:10" x14ac:dyDescent="0.2">
      <c r="B840"/>
      <c r="D840"/>
      <c r="F840"/>
      <c r="H840"/>
      <c r="J840"/>
    </row>
    <row r="841" spans="2:10" x14ac:dyDescent="0.2">
      <c r="B841"/>
      <c r="D841"/>
      <c r="F841"/>
      <c r="H841"/>
      <c r="J841"/>
    </row>
    <row r="842" spans="2:10" x14ac:dyDescent="0.2">
      <c r="B842"/>
      <c r="D842"/>
      <c r="F842"/>
      <c r="H842"/>
      <c r="J842"/>
    </row>
    <row r="843" spans="2:10" x14ac:dyDescent="0.2">
      <c r="B843"/>
      <c r="D843"/>
      <c r="F843"/>
      <c r="H843"/>
      <c r="J843"/>
    </row>
    <row r="844" spans="2:10" x14ac:dyDescent="0.2">
      <c r="B844"/>
      <c r="D844"/>
      <c r="F844"/>
      <c r="H844"/>
      <c r="J844"/>
    </row>
    <row r="845" spans="2:10" x14ac:dyDescent="0.2">
      <c r="B845"/>
      <c r="D845"/>
      <c r="F845"/>
      <c r="H845"/>
      <c r="J845"/>
    </row>
    <row r="846" spans="2:10" x14ac:dyDescent="0.2">
      <c r="B846"/>
      <c r="D846"/>
      <c r="F846"/>
      <c r="H846"/>
      <c r="J846"/>
    </row>
    <row r="847" spans="2:10" x14ac:dyDescent="0.2">
      <c r="B847"/>
      <c r="D847"/>
      <c r="F847"/>
      <c r="H847"/>
      <c r="J847"/>
    </row>
    <row r="848" spans="2:10" x14ac:dyDescent="0.2">
      <c r="B848"/>
      <c r="D848"/>
      <c r="F848"/>
      <c r="H848"/>
      <c r="J848"/>
    </row>
    <row r="849" spans="2:10" x14ac:dyDescent="0.2">
      <c r="B849"/>
      <c r="D849"/>
      <c r="F849"/>
      <c r="H849"/>
      <c r="J849"/>
    </row>
    <row r="850" spans="2:10" x14ac:dyDescent="0.2">
      <c r="B850"/>
      <c r="D850"/>
      <c r="F850"/>
      <c r="H850"/>
      <c r="J850"/>
    </row>
    <row r="851" spans="2:10" x14ac:dyDescent="0.2">
      <c r="B851"/>
      <c r="D851"/>
      <c r="F851"/>
      <c r="H851"/>
      <c r="J851"/>
    </row>
    <row r="852" spans="2:10" x14ac:dyDescent="0.2">
      <c r="B852"/>
      <c r="D852"/>
      <c r="F852"/>
      <c r="H852"/>
      <c r="J852"/>
    </row>
    <row r="853" spans="2:10" x14ac:dyDescent="0.2">
      <c r="B853"/>
      <c r="D853"/>
      <c r="F853"/>
      <c r="H853"/>
      <c r="J853"/>
    </row>
    <row r="854" spans="2:10" x14ac:dyDescent="0.2">
      <c r="B854"/>
      <c r="D854"/>
      <c r="F854"/>
      <c r="H854"/>
      <c r="J854"/>
    </row>
    <row r="855" spans="2:10" x14ac:dyDescent="0.2">
      <c r="B855"/>
      <c r="D855"/>
      <c r="F855"/>
      <c r="H855"/>
      <c r="J855"/>
    </row>
    <row r="856" spans="2:10" x14ac:dyDescent="0.2">
      <c r="B856"/>
      <c r="D856"/>
      <c r="F856"/>
      <c r="H856"/>
      <c r="J856"/>
    </row>
    <row r="857" spans="2:10" x14ac:dyDescent="0.2">
      <c r="B857"/>
      <c r="D857"/>
      <c r="F857"/>
      <c r="H857"/>
      <c r="J857"/>
    </row>
    <row r="858" spans="2:10" x14ac:dyDescent="0.2">
      <c r="B858"/>
      <c r="D858"/>
      <c r="F858"/>
      <c r="H858"/>
      <c r="J858"/>
    </row>
    <row r="859" spans="2:10" x14ac:dyDescent="0.2">
      <c r="B859"/>
      <c r="D859"/>
      <c r="F859"/>
      <c r="H859"/>
      <c r="J859"/>
    </row>
    <row r="860" spans="2:10" x14ac:dyDescent="0.2">
      <c r="B860"/>
      <c r="D860"/>
      <c r="F860"/>
      <c r="H860"/>
      <c r="J860"/>
    </row>
    <row r="861" spans="2:10" x14ac:dyDescent="0.2">
      <c r="B861"/>
      <c r="D861"/>
      <c r="F861"/>
      <c r="H861"/>
      <c r="J861"/>
    </row>
    <row r="862" spans="2:10" x14ac:dyDescent="0.2">
      <c r="B862"/>
      <c r="D862"/>
      <c r="F862"/>
      <c r="H862"/>
      <c r="J862"/>
    </row>
    <row r="863" spans="2:10" x14ac:dyDescent="0.2">
      <c r="B863"/>
      <c r="D863"/>
      <c r="F863"/>
      <c r="H863"/>
      <c r="J863"/>
    </row>
    <row r="864" spans="2:10" x14ac:dyDescent="0.2">
      <c r="B864"/>
      <c r="D864"/>
      <c r="F864"/>
      <c r="H864"/>
      <c r="J864"/>
    </row>
    <row r="865" spans="2:10" x14ac:dyDescent="0.2">
      <c r="B865"/>
      <c r="D865"/>
      <c r="F865"/>
      <c r="H865"/>
      <c r="J865"/>
    </row>
    <row r="866" spans="2:10" x14ac:dyDescent="0.2">
      <c r="B866"/>
      <c r="D866"/>
      <c r="F866"/>
      <c r="H866"/>
      <c r="J866"/>
    </row>
    <row r="867" spans="2:10" x14ac:dyDescent="0.2">
      <c r="B867"/>
      <c r="D867"/>
      <c r="F867"/>
      <c r="H867"/>
      <c r="J867"/>
    </row>
    <row r="868" spans="2:10" x14ac:dyDescent="0.2">
      <c r="B868"/>
      <c r="D868"/>
      <c r="F868"/>
      <c r="H868"/>
      <c r="J868"/>
    </row>
    <row r="869" spans="2:10" x14ac:dyDescent="0.2">
      <c r="B869"/>
      <c r="D869"/>
      <c r="F869"/>
      <c r="H869"/>
      <c r="J869"/>
    </row>
    <row r="870" spans="2:10" x14ac:dyDescent="0.2">
      <c r="B870"/>
      <c r="D870"/>
      <c r="F870"/>
      <c r="H870"/>
      <c r="J870"/>
    </row>
    <row r="871" spans="2:10" x14ac:dyDescent="0.2">
      <c r="B871"/>
      <c r="D871"/>
      <c r="F871"/>
      <c r="H871"/>
      <c r="J871"/>
    </row>
    <row r="872" spans="2:10" x14ac:dyDescent="0.2">
      <c r="B872"/>
      <c r="D872"/>
      <c r="F872"/>
      <c r="H872"/>
      <c r="J872"/>
    </row>
    <row r="873" spans="2:10" x14ac:dyDescent="0.2">
      <c r="B873"/>
      <c r="D873"/>
      <c r="F873"/>
      <c r="H873"/>
      <c r="J873"/>
    </row>
    <row r="874" spans="2:10" x14ac:dyDescent="0.2">
      <c r="B874"/>
      <c r="D874"/>
      <c r="F874"/>
      <c r="H874"/>
      <c r="J874"/>
    </row>
    <row r="875" spans="2:10" x14ac:dyDescent="0.2">
      <c r="B875"/>
      <c r="D875"/>
      <c r="F875"/>
      <c r="H875"/>
      <c r="J875"/>
    </row>
    <row r="876" spans="2:10" x14ac:dyDescent="0.2">
      <c r="B876"/>
      <c r="D876"/>
      <c r="F876"/>
      <c r="H876"/>
      <c r="J876"/>
    </row>
    <row r="877" spans="2:10" x14ac:dyDescent="0.2">
      <c r="B877"/>
      <c r="D877"/>
      <c r="F877"/>
      <c r="H877"/>
      <c r="J877"/>
    </row>
    <row r="878" spans="2:10" x14ac:dyDescent="0.2">
      <c r="B878"/>
      <c r="D878"/>
      <c r="F878"/>
      <c r="H878"/>
      <c r="J878"/>
    </row>
    <row r="879" spans="2:10" x14ac:dyDescent="0.2">
      <c r="B879"/>
      <c r="D879"/>
      <c r="F879"/>
      <c r="H879"/>
      <c r="J879"/>
    </row>
    <row r="880" spans="2:10" x14ac:dyDescent="0.2">
      <c r="B880"/>
      <c r="D880"/>
      <c r="F880"/>
      <c r="H880"/>
      <c r="J880"/>
    </row>
    <row r="881" spans="2:10" x14ac:dyDescent="0.2">
      <c r="B881"/>
      <c r="D881"/>
      <c r="F881"/>
      <c r="H881"/>
      <c r="J881"/>
    </row>
    <row r="882" spans="2:10" x14ac:dyDescent="0.2">
      <c r="B882"/>
      <c r="D882"/>
      <c r="F882"/>
      <c r="H882"/>
      <c r="J882"/>
    </row>
    <row r="883" spans="2:10" x14ac:dyDescent="0.2">
      <c r="B883"/>
      <c r="D883"/>
      <c r="F883"/>
      <c r="H883"/>
      <c r="J883"/>
    </row>
    <row r="884" spans="2:10" x14ac:dyDescent="0.2">
      <c r="B884"/>
      <c r="D884"/>
      <c r="F884"/>
      <c r="H884"/>
      <c r="J884"/>
    </row>
    <row r="885" spans="2:10" x14ac:dyDescent="0.2">
      <c r="B885"/>
      <c r="D885"/>
      <c r="F885"/>
      <c r="H885"/>
      <c r="J885"/>
    </row>
    <row r="886" spans="2:10" x14ac:dyDescent="0.2">
      <c r="B886"/>
      <c r="D886"/>
      <c r="F886"/>
      <c r="H886"/>
      <c r="J886"/>
    </row>
    <row r="887" spans="2:10" x14ac:dyDescent="0.2">
      <c r="B887"/>
      <c r="D887"/>
      <c r="F887"/>
      <c r="H887"/>
      <c r="J887"/>
    </row>
    <row r="888" spans="2:10" x14ac:dyDescent="0.2">
      <c r="B888"/>
      <c r="D888"/>
      <c r="F888"/>
      <c r="H888"/>
      <c r="J888"/>
    </row>
    <row r="889" spans="2:10" x14ac:dyDescent="0.2">
      <c r="B889"/>
      <c r="D889"/>
      <c r="F889"/>
      <c r="H889"/>
      <c r="J889"/>
    </row>
    <row r="890" spans="2:10" x14ac:dyDescent="0.2">
      <c r="B890"/>
      <c r="D890"/>
      <c r="F890"/>
      <c r="H890"/>
      <c r="J890"/>
    </row>
    <row r="891" spans="2:10" x14ac:dyDescent="0.2">
      <c r="B891"/>
      <c r="D891"/>
      <c r="F891"/>
      <c r="H891"/>
      <c r="J891"/>
    </row>
    <row r="892" spans="2:10" x14ac:dyDescent="0.2">
      <c r="B892"/>
      <c r="D892"/>
      <c r="F892"/>
      <c r="H892"/>
      <c r="J892"/>
    </row>
    <row r="893" spans="2:10" x14ac:dyDescent="0.2">
      <c r="B893"/>
      <c r="D893"/>
      <c r="F893"/>
      <c r="H893"/>
      <c r="J893"/>
    </row>
    <row r="894" spans="2:10" x14ac:dyDescent="0.2">
      <c r="B894"/>
      <c r="D894"/>
      <c r="F894"/>
      <c r="H894"/>
      <c r="J894"/>
    </row>
    <row r="895" spans="2:10" x14ac:dyDescent="0.2">
      <c r="B895"/>
      <c r="D895"/>
      <c r="F895"/>
      <c r="H895"/>
      <c r="J895"/>
    </row>
    <row r="896" spans="2:10" x14ac:dyDescent="0.2">
      <c r="B896"/>
      <c r="D896"/>
      <c r="F896"/>
      <c r="H896"/>
      <c r="J896"/>
    </row>
    <row r="897" spans="2:10" x14ac:dyDescent="0.2">
      <c r="B897"/>
      <c r="D897"/>
      <c r="F897"/>
      <c r="H897"/>
      <c r="J897"/>
    </row>
    <row r="898" spans="2:10" x14ac:dyDescent="0.2">
      <c r="B898"/>
      <c r="D898"/>
      <c r="F898"/>
      <c r="H898"/>
      <c r="J898"/>
    </row>
    <row r="899" spans="2:10" x14ac:dyDescent="0.2">
      <c r="B899"/>
      <c r="D899"/>
      <c r="F899"/>
      <c r="H899"/>
      <c r="J899"/>
    </row>
    <row r="900" spans="2:10" x14ac:dyDescent="0.2">
      <c r="B900"/>
      <c r="D900"/>
      <c r="F900"/>
      <c r="H900"/>
      <c r="J900"/>
    </row>
    <row r="901" spans="2:10" x14ac:dyDescent="0.2">
      <c r="B901"/>
      <c r="D901"/>
      <c r="F901"/>
      <c r="H901"/>
      <c r="J901"/>
    </row>
    <row r="902" spans="2:10" x14ac:dyDescent="0.2">
      <c r="B902"/>
      <c r="D902"/>
      <c r="F902"/>
      <c r="H902"/>
      <c r="J902"/>
    </row>
    <row r="903" spans="2:10" x14ac:dyDescent="0.2">
      <c r="B903"/>
      <c r="D903"/>
      <c r="F903"/>
      <c r="H903"/>
      <c r="J903"/>
    </row>
    <row r="904" spans="2:10" x14ac:dyDescent="0.2">
      <c r="B904"/>
      <c r="D904"/>
      <c r="F904"/>
      <c r="H904"/>
      <c r="J904"/>
    </row>
    <row r="905" spans="2:10" x14ac:dyDescent="0.2">
      <c r="B905"/>
      <c r="D905"/>
      <c r="F905"/>
      <c r="H905"/>
      <c r="J905"/>
    </row>
    <row r="906" spans="2:10" x14ac:dyDescent="0.2">
      <c r="B906"/>
      <c r="D906"/>
      <c r="F906"/>
      <c r="H906"/>
      <c r="J906"/>
    </row>
    <row r="907" spans="2:10" x14ac:dyDescent="0.2">
      <c r="B907"/>
      <c r="D907"/>
      <c r="F907"/>
      <c r="H907"/>
      <c r="J907"/>
    </row>
    <row r="908" spans="2:10" x14ac:dyDescent="0.2">
      <c r="B908"/>
      <c r="D908"/>
      <c r="F908"/>
      <c r="H908"/>
      <c r="J908"/>
    </row>
    <row r="909" spans="2:10" x14ac:dyDescent="0.2">
      <c r="B909"/>
      <c r="D909"/>
      <c r="F909"/>
      <c r="H909"/>
      <c r="J909"/>
    </row>
    <row r="910" spans="2:10" x14ac:dyDescent="0.2">
      <c r="B910"/>
      <c r="D910"/>
      <c r="F910"/>
      <c r="H910"/>
      <c r="J910"/>
    </row>
    <row r="911" spans="2:10" x14ac:dyDescent="0.2">
      <c r="B911"/>
      <c r="D911"/>
      <c r="F911"/>
      <c r="H911"/>
      <c r="J911"/>
    </row>
    <row r="912" spans="2:10" x14ac:dyDescent="0.2">
      <c r="B912"/>
      <c r="D912"/>
      <c r="F912"/>
      <c r="H912"/>
      <c r="J912"/>
    </row>
    <row r="913" spans="2:10" x14ac:dyDescent="0.2">
      <c r="B913"/>
      <c r="D913"/>
      <c r="F913"/>
      <c r="H913"/>
      <c r="J913"/>
    </row>
    <row r="914" spans="2:10" x14ac:dyDescent="0.2">
      <c r="B914"/>
      <c r="D914"/>
      <c r="F914"/>
      <c r="H914"/>
      <c r="J914"/>
    </row>
    <row r="915" spans="2:10" x14ac:dyDescent="0.2">
      <c r="B915"/>
      <c r="D915"/>
      <c r="F915"/>
      <c r="H915"/>
      <c r="J915"/>
    </row>
    <row r="916" spans="2:10" x14ac:dyDescent="0.2">
      <c r="B916"/>
      <c r="D916"/>
      <c r="F916"/>
      <c r="H916"/>
      <c r="J916"/>
    </row>
    <row r="917" spans="2:10" x14ac:dyDescent="0.2">
      <c r="B917"/>
      <c r="D917"/>
      <c r="F917"/>
      <c r="H917"/>
      <c r="J917"/>
    </row>
    <row r="918" spans="2:10" x14ac:dyDescent="0.2">
      <c r="B918"/>
      <c r="D918"/>
      <c r="F918"/>
      <c r="H918"/>
      <c r="J918"/>
    </row>
    <row r="919" spans="2:10" x14ac:dyDescent="0.2">
      <c r="B919"/>
      <c r="D919"/>
      <c r="F919"/>
      <c r="H919"/>
      <c r="J919"/>
    </row>
    <row r="920" spans="2:10" x14ac:dyDescent="0.2">
      <c r="B920"/>
      <c r="D920"/>
      <c r="F920"/>
      <c r="H920"/>
      <c r="J920"/>
    </row>
    <row r="921" spans="2:10" x14ac:dyDescent="0.2">
      <c r="B921"/>
      <c r="D921"/>
      <c r="F921"/>
      <c r="H921"/>
      <c r="J921"/>
    </row>
    <row r="922" spans="2:10" x14ac:dyDescent="0.2">
      <c r="B922"/>
      <c r="D922"/>
      <c r="F922"/>
      <c r="H922"/>
      <c r="J922"/>
    </row>
    <row r="923" spans="2:10" x14ac:dyDescent="0.2">
      <c r="B923"/>
      <c r="D923"/>
      <c r="F923"/>
      <c r="H923"/>
      <c r="J923"/>
    </row>
    <row r="924" spans="2:10" x14ac:dyDescent="0.2">
      <c r="B924"/>
      <c r="D924"/>
      <c r="F924"/>
      <c r="H924"/>
      <c r="J924"/>
    </row>
    <row r="925" spans="2:10" x14ac:dyDescent="0.2">
      <c r="B925"/>
      <c r="D925"/>
      <c r="F925"/>
      <c r="H925"/>
      <c r="J925"/>
    </row>
    <row r="926" spans="2:10" x14ac:dyDescent="0.2">
      <c r="B926"/>
      <c r="D926"/>
      <c r="F926"/>
      <c r="H926"/>
      <c r="J926"/>
    </row>
    <row r="927" spans="2:10" x14ac:dyDescent="0.2">
      <c r="B927"/>
      <c r="D927"/>
      <c r="F927"/>
      <c r="H927"/>
      <c r="J927"/>
    </row>
    <row r="928" spans="2:10" x14ac:dyDescent="0.2">
      <c r="B928"/>
      <c r="D928"/>
      <c r="F928"/>
      <c r="H928"/>
      <c r="J928"/>
    </row>
    <row r="929" spans="2:10" x14ac:dyDescent="0.2">
      <c r="B929"/>
      <c r="D929"/>
      <c r="F929"/>
      <c r="H929"/>
      <c r="J929"/>
    </row>
    <row r="930" spans="2:10" x14ac:dyDescent="0.2">
      <c r="B930"/>
      <c r="D930"/>
      <c r="F930"/>
      <c r="H930"/>
      <c r="J930"/>
    </row>
    <row r="931" spans="2:10" x14ac:dyDescent="0.2">
      <c r="B931"/>
      <c r="D931"/>
      <c r="F931"/>
      <c r="H931"/>
      <c r="J931"/>
    </row>
    <row r="932" spans="2:10" x14ac:dyDescent="0.2">
      <c r="B932"/>
      <c r="D932"/>
      <c r="F932"/>
      <c r="H932"/>
      <c r="J932"/>
    </row>
    <row r="933" spans="2:10" x14ac:dyDescent="0.2">
      <c r="B933"/>
      <c r="D933"/>
      <c r="F933"/>
      <c r="H933"/>
      <c r="J933"/>
    </row>
    <row r="934" spans="2:10" x14ac:dyDescent="0.2">
      <c r="B934"/>
      <c r="D934"/>
      <c r="F934"/>
      <c r="H934"/>
      <c r="J934"/>
    </row>
    <row r="935" spans="2:10" x14ac:dyDescent="0.2">
      <c r="B935"/>
      <c r="D935"/>
      <c r="F935"/>
      <c r="H935"/>
      <c r="J935"/>
    </row>
    <row r="936" spans="2:10" x14ac:dyDescent="0.2">
      <c r="B936"/>
      <c r="D936"/>
      <c r="F936"/>
      <c r="H936"/>
      <c r="J936"/>
    </row>
    <row r="937" spans="2:10" x14ac:dyDescent="0.2">
      <c r="B937"/>
      <c r="D937"/>
      <c r="F937"/>
      <c r="H937"/>
      <c r="J937"/>
    </row>
    <row r="938" spans="2:10" x14ac:dyDescent="0.2">
      <c r="B938"/>
      <c r="D938"/>
      <c r="F938"/>
      <c r="H938"/>
      <c r="J938"/>
    </row>
    <row r="939" spans="2:10" x14ac:dyDescent="0.2">
      <c r="B939"/>
      <c r="D939"/>
      <c r="F939"/>
      <c r="H939"/>
      <c r="J939"/>
    </row>
    <row r="940" spans="2:10" x14ac:dyDescent="0.2">
      <c r="B940"/>
      <c r="D940"/>
      <c r="F940"/>
      <c r="H940"/>
      <c r="J940"/>
    </row>
    <row r="941" spans="2:10" x14ac:dyDescent="0.2">
      <c r="B941"/>
      <c r="D941"/>
      <c r="F941"/>
      <c r="H941"/>
      <c r="J941"/>
    </row>
    <row r="942" spans="2:10" x14ac:dyDescent="0.2">
      <c r="B942"/>
      <c r="D942"/>
      <c r="F942"/>
      <c r="H942"/>
      <c r="J942"/>
    </row>
    <row r="943" spans="2:10" x14ac:dyDescent="0.2">
      <c r="B943"/>
      <c r="D943"/>
      <c r="F943"/>
      <c r="H943"/>
      <c r="J943"/>
    </row>
    <row r="944" spans="2:10" x14ac:dyDescent="0.2">
      <c r="B944"/>
      <c r="D944"/>
      <c r="F944"/>
      <c r="H944"/>
      <c r="J944"/>
    </row>
    <row r="945" spans="2:10" x14ac:dyDescent="0.2">
      <c r="B945"/>
      <c r="D945"/>
      <c r="F945"/>
      <c r="H945"/>
      <c r="J945"/>
    </row>
    <row r="946" spans="2:10" x14ac:dyDescent="0.2">
      <c r="B946"/>
      <c r="D946"/>
      <c r="F946"/>
      <c r="H946"/>
      <c r="J946"/>
    </row>
    <row r="947" spans="2:10" x14ac:dyDescent="0.2">
      <c r="B947"/>
      <c r="D947"/>
      <c r="F947"/>
      <c r="H947"/>
      <c r="J947"/>
    </row>
    <row r="948" spans="2:10" x14ac:dyDescent="0.2">
      <c r="B948"/>
      <c r="D948"/>
      <c r="F948"/>
      <c r="H948"/>
      <c r="J948"/>
    </row>
    <row r="949" spans="2:10" x14ac:dyDescent="0.2">
      <c r="B949"/>
      <c r="D949"/>
      <c r="F949"/>
      <c r="H949"/>
      <c r="J949"/>
    </row>
    <row r="950" spans="2:10" x14ac:dyDescent="0.2">
      <c r="B950"/>
      <c r="D950"/>
      <c r="F950"/>
      <c r="H950"/>
      <c r="J950"/>
    </row>
    <row r="951" spans="2:10" x14ac:dyDescent="0.2">
      <c r="B951"/>
      <c r="D951"/>
      <c r="F951"/>
      <c r="H951"/>
      <c r="J951"/>
    </row>
    <row r="952" spans="2:10" x14ac:dyDescent="0.2">
      <c r="B952"/>
      <c r="D952"/>
      <c r="F952"/>
      <c r="H952"/>
      <c r="J952"/>
    </row>
    <row r="953" spans="2:10" x14ac:dyDescent="0.2">
      <c r="B953"/>
      <c r="D953"/>
      <c r="F953"/>
      <c r="H953"/>
      <c r="J953"/>
    </row>
    <row r="954" spans="2:10" x14ac:dyDescent="0.2">
      <c r="B954"/>
      <c r="D954"/>
      <c r="F954"/>
      <c r="H954"/>
      <c r="J954"/>
    </row>
    <row r="955" spans="2:10" x14ac:dyDescent="0.2">
      <c r="B955"/>
      <c r="D955"/>
      <c r="F955"/>
      <c r="H955"/>
      <c r="J955"/>
    </row>
    <row r="956" spans="2:10" x14ac:dyDescent="0.2">
      <c r="B956"/>
      <c r="D956"/>
      <c r="F956"/>
      <c r="H956"/>
      <c r="J956"/>
    </row>
    <row r="957" spans="2:10" x14ac:dyDescent="0.2">
      <c r="B957"/>
      <c r="D957"/>
      <c r="F957"/>
      <c r="H957"/>
      <c r="J957"/>
    </row>
    <row r="958" spans="2:10" x14ac:dyDescent="0.2">
      <c r="B958"/>
      <c r="D958"/>
      <c r="F958"/>
      <c r="H958"/>
      <c r="J958"/>
    </row>
    <row r="959" spans="2:10" x14ac:dyDescent="0.2">
      <c r="B959"/>
      <c r="D959"/>
      <c r="F959"/>
      <c r="H959"/>
      <c r="J959"/>
    </row>
    <row r="960" spans="2:10" x14ac:dyDescent="0.2">
      <c r="B960"/>
      <c r="D960"/>
      <c r="F960"/>
      <c r="H960"/>
      <c r="J960"/>
    </row>
    <row r="961" spans="2:10" x14ac:dyDescent="0.2">
      <c r="B961"/>
      <c r="D961"/>
      <c r="F961"/>
      <c r="H961"/>
      <c r="J961"/>
    </row>
    <row r="962" spans="2:10" x14ac:dyDescent="0.2">
      <c r="B962"/>
      <c r="D962"/>
      <c r="F962"/>
      <c r="H962"/>
      <c r="J962"/>
    </row>
    <row r="963" spans="2:10" x14ac:dyDescent="0.2">
      <c r="B963"/>
      <c r="D963"/>
      <c r="F963"/>
      <c r="H963"/>
      <c r="J963"/>
    </row>
    <row r="964" spans="2:10" x14ac:dyDescent="0.2">
      <c r="B964"/>
      <c r="D964"/>
      <c r="F964"/>
      <c r="H964"/>
      <c r="J964"/>
    </row>
    <row r="965" spans="2:10" x14ac:dyDescent="0.2">
      <c r="B965"/>
      <c r="D965"/>
      <c r="F965"/>
      <c r="H965"/>
      <c r="J965"/>
    </row>
    <row r="966" spans="2:10" x14ac:dyDescent="0.2">
      <c r="B966"/>
      <c r="D966"/>
      <c r="F966"/>
      <c r="H966"/>
      <c r="J966"/>
    </row>
    <row r="967" spans="2:10" x14ac:dyDescent="0.2">
      <c r="B967"/>
      <c r="D967"/>
      <c r="F967"/>
      <c r="H967"/>
      <c r="J967"/>
    </row>
    <row r="968" spans="2:10" x14ac:dyDescent="0.2">
      <c r="B968"/>
      <c r="D968"/>
      <c r="F968"/>
      <c r="H968"/>
      <c r="J968"/>
    </row>
    <row r="969" spans="2:10" x14ac:dyDescent="0.2">
      <c r="B969"/>
      <c r="D969"/>
      <c r="F969"/>
      <c r="H969"/>
      <c r="J969"/>
    </row>
    <row r="970" spans="2:10" x14ac:dyDescent="0.2">
      <c r="B970"/>
      <c r="D970"/>
      <c r="F970"/>
      <c r="H970"/>
      <c r="J970"/>
    </row>
    <row r="971" spans="2:10" x14ac:dyDescent="0.2">
      <c r="B971"/>
      <c r="D971"/>
      <c r="F971"/>
      <c r="H971"/>
      <c r="J971"/>
    </row>
    <row r="972" spans="2:10" x14ac:dyDescent="0.2">
      <c r="B972"/>
      <c r="D972"/>
      <c r="F972"/>
      <c r="H972"/>
      <c r="J972"/>
    </row>
    <row r="973" spans="2:10" x14ac:dyDescent="0.2">
      <c r="B973"/>
      <c r="D973"/>
      <c r="F973"/>
      <c r="H973"/>
      <c r="J973"/>
    </row>
    <row r="974" spans="2:10" x14ac:dyDescent="0.2">
      <c r="B974"/>
      <c r="D974"/>
      <c r="F974"/>
      <c r="H974"/>
      <c r="J974"/>
    </row>
    <row r="975" spans="2:10" x14ac:dyDescent="0.2">
      <c r="B975"/>
      <c r="D975"/>
      <c r="F975"/>
      <c r="H975"/>
      <c r="J975"/>
    </row>
    <row r="976" spans="2:10" x14ac:dyDescent="0.2">
      <c r="B976"/>
      <c r="D976"/>
      <c r="F976"/>
      <c r="H976"/>
      <c r="J976"/>
    </row>
    <row r="977" spans="2:10" x14ac:dyDescent="0.2">
      <c r="B977"/>
      <c r="D977"/>
      <c r="F977"/>
      <c r="H977"/>
      <c r="J977"/>
    </row>
    <row r="978" spans="2:10" x14ac:dyDescent="0.2">
      <c r="B978"/>
      <c r="D978"/>
      <c r="F978"/>
      <c r="H978"/>
      <c r="J978"/>
    </row>
    <row r="979" spans="2:10" x14ac:dyDescent="0.2">
      <c r="B979"/>
      <c r="D979"/>
      <c r="F979"/>
      <c r="H979"/>
      <c r="J979"/>
    </row>
    <row r="980" spans="2:10" x14ac:dyDescent="0.2">
      <c r="B980"/>
      <c r="D980"/>
      <c r="F980"/>
      <c r="H980"/>
      <c r="J980"/>
    </row>
    <row r="981" spans="2:10" x14ac:dyDescent="0.2">
      <c r="B981"/>
      <c r="D981"/>
      <c r="F981"/>
      <c r="H981"/>
      <c r="J981"/>
    </row>
    <row r="982" spans="2:10" x14ac:dyDescent="0.2">
      <c r="B982"/>
      <c r="D982"/>
      <c r="F982"/>
      <c r="H982"/>
      <c r="J982"/>
    </row>
    <row r="983" spans="2:10" x14ac:dyDescent="0.2">
      <c r="B983"/>
      <c r="D983"/>
      <c r="F983"/>
      <c r="H983"/>
      <c r="J983"/>
    </row>
    <row r="984" spans="2:10" x14ac:dyDescent="0.2">
      <c r="B984"/>
      <c r="D984"/>
      <c r="F984"/>
      <c r="H984"/>
      <c r="J984"/>
    </row>
    <row r="985" spans="2:10" x14ac:dyDescent="0.2">
      <c r="B985"/>
      <c r="D985"/>
      <c r="F985"/>
      <c r="H985"/>
      <c r="J985"/>
    </row>
    <row r="986" spans="2:10" x14ac:dyDescent="0.2">
      <c r="B986"/>
      <c r="D986"/>
      <c r="F986"/>
      <c r="H986"/>
      <c r="J986"/>
    </row>
    <row r="987" spans="2:10" x14ac:dyDescent="0.2">
      <c r="B987"/>
      <c r="D987"/>
      <c r="F987"/>
      <c r="H987"/>
      <c r="J987"/>
    </row>
    <row r="988" spans="2:10" x14ac:dyDescent="0.2">
      <c r="B988"/>
      <c r="D988"/>
      <c r="F988"/>
      <c r="H988"/>
      <c r="J988"/>
    </row>
    <row r="989" spans="2:10" x14ac:dyDescent="0.2">
      <c r="B989"/>
      <c r="D989"/>
      <c r="F989"/>
      <c r="H989"/>
      <c r="J989"/>
    </row>
    <row r="990" spans="2:10" x14ac:dyDescent="0.2">
      <c r="B990"/>
      <c r="D990"/>
      <c r="F990"/>
      <c r="H990"/>
      <c r="J990"/>
    </row>
    <row r="991" spans="2:10" x14ac:dyDescent="0.2">
      <c r="B991"/>
      <c r="D991"/>
      <c r="F991"/>
      <c r="H991"/>
      <c r="J991"/>
    </row>
    <row r="992" spans="2:10" x14ac:dyDescent="0.2">
      <c r="B992"/>
      <c r="D992"/>
      <c r="F992"/>
      <c r="H992"/>
      <c r="J992"/>
    </row>
    <row r="993" spans="2:10" x14ac:dyDescent="0.2">
      <c r="B993"/>
      <c r="D993"/>
      <c r="F993"/>
      <c r="H993"/>
      <c r="J993"/>
    </row>
    <row r="994" spans="2:10" x14ac:dyDescent="0.2">
      <c r="B994"/>
      <c r="D994"/>
      <c r="F994"/>
      <c r="H994"/>
      <c r="J994"/>
    </row>
    <row r="995" spans="2:10" x14ac:dyDescent="0.2">
      <c r="B995"/>
      <c r="D995"/>
      <c r="F995"/>
      <c r="H995"/>
      <c r="J995"/>
    </row>
    <row r="996" spans="2:10" x14ac:dyDescent="0.2">
      <c r="B996"/>
      <c r="D996"/>
      <c r="F996"/>
      <c r="H996"/>
      <c r="J996"/>
    </row>
    <row r="997" spans="2:10" x14ac:dyDescent="0.2">
      <c r="B997"/>
      <c r="D997"/>
      <c r="F997"/>
      <c r="H997"/>
      <c r="J997"/>
    </row>
    <row r="998" spans="2:10" x14ac:dyDescent="0.2">
      <c r="B998"/>
      <c r="D998"/>
      <c r="F998"/>
      <c r="H998"/>
      <c r="J998"/>
    </row>
    <row r="999" spans="2:10" x14ac:dyDescent="0.2">
      <c r="B999"/>
      <c r="D999"/>
      <c r="F999"/>
      <c r="H999"/>
      <c r="J999"/>
    </row>
    <row r="1000" spans="2:10" x14ac:dyDescent="0.2">
      <c r="B1000"/>
      <c r="D1000"/>
      <c r="F1000"/>
      <c r="H1000"/>
      <c r="J1000"/>
    </row>
    <row r="1001" spans="2:10" x14ac:dyDescent="0.2">
      <c r="B1001"/>
      <c r="D1001"/>
      <c r="F1001"/>
      <c r="H1001"/>
      <c r="J1001"/>
    </row>
    <row r="1002" spans="2:10" x14ac:dyDescent="0.2">
      <c r="B1002"/>
      <c r="D1002"/>
      <c r="F1002"/>
      <c r="H1002"/>
      <c r="J1002"/>
    </row>
    <row r="1003" spans="2:10" x14ac:dyDescent="0.2">
      <c r="B1003"/>
      <c r="D1003"/>
      <c r="F1003"/>
      <c r="H1003"/>
      <c r="J1003"/>
    </row>
    <row r="1004" spans="2:10" x14ac:dyDescent="0.2">
      <c r="B1004"/>
      <c r="D1004"/>
      <c r="F1004"/>
      <c r="H1004"/>
      <c r="J1004"/>
    </row>
    <row r="1005" spans="2:10" x14ac:dyDescent="0.2">
      <c r="B1005"/>
      <c r="D1005"/>
      <c r="F1005"/>
      <c r="H1005"/>
      <c r="J1005"/>
    </row>
    <row r="1006" spans="2:10" x14ac:dyDescent="0.2">
      <c r="B1006"/>
      <c r="D1006"/>
      <c r="F1006"/>
      <c r="H1006"/>
      <c r="J1006"/>
    </row>
    <row r="1007" spans="2:10" x14ac:dyDescent="0.2">
      <c r="B1007"/>
      <c r="D1007"/>
      <c r="F1007"/>
      <c r="H1007"/>
      <c r="J1007"/>
    </row>
    <row r="1008" spans="2:10" x14ac:dyDescent="0.2">
      <c r="B1008"/>
      <c r="D1008"/>
      <c r="F1008"/>
      <c r="H1008"/>
      <c r="J1008"/>
    </row>
    <row r="1009" spans="2:10" x14ac:dyDescent="0.2">
      <c r="B1009"/>
      <c r="D1009"/>
      <c r="F1009"/>
      <c r="H1009"/>
      <c r="J1009"/>
    </row>
    <row r="1010" spans="2:10" x14ac:dyDescent="0.2">
      <c r="B1010"/>
      <c r="D1010"/>
      <c r="F1010"/>
      <c r="H1010"/>
      <c r="J1010"/>
    </row>
    <row r="1011" spans="2:10" x14ac:dyDescent="0.2">
      <c r="B1011"/>
      <c r="D1011"/>
      <c r="F1011"/>
      <c r="H1011"/>
      <c r="J1011"/>
    </row>
    <row r="1012" spans="2:10" x14ac:dyDescent="0.2">
      <c r="B1012"/>
      <c r="D1012"/>
      <c r="F1012"/>
      <c r="H1012"/>
      <c r="J1012"/>
    </row>
    <row r="1013" spans="2:10" x14ac:dyDescent="0.2">
      <c r="B1013"/>
      <c r="D1013"/>
      <c r="F1013"/>
      <c r="H1013"/>
      <c r="J1013"/>
    </row>
    <row r="1014" spans="2:10" x14ac:dyDescent="0.2">
      <c r="B1014"/>
      <c r="D1014"/>
      <c r="F1014"/>
      <c r="H1014"/>
      <c r="J1014"/>
    </row>
    <row r="1015" spans="2:10" x14ac:dyDescent="0.2">
      <c r="B1015"/>
      <c r="D1015"/>
      <c r="F1015"/>
      <c r="H1015"/>
      <c r="J1015"/>
    </row>
    <row r="1016" spans="2:10" x14ac:dyDescent="0.2">
      <c r="B1016"/>
      <c r="D1016"/>
      <c r="F1016"/>
      <c r="H1016"/>
      <c r="J1016"/>
    </row>
    <row r="1017" spans="2:10" x14ac:dyDescent="0.2">
      <c r="B1017"/>
      <c r="D1017"/>
      <c r="F1017"/>
      <c r="H1017"/>
      <c r="J1017"/>
    </row>
    <row r="1018" spans="2:10" x14ac:dyDescent="0.2">
      <c r="B1018"/>
      <c r="D1018"/>
      <c r="F1018"/>
      <c r="H1018"/>
      <c r="J1018"/>
    </row>
    <row r="1019" spans="2:10" x14ac:dyDescent="0.2">
      <c r="B1019"/>
      <c r="D1019"/>
      <c r="F1019"/>
      <c r="H1019"/>
      <c r="J1019"/>
    </row>
    <row r="1020" spans="2:10" x14ac:dyDescent="0.2">
      <c r="B1020"/>
      <c r="D1020"/>
      <c r="F1020"/>
      <c r="H1020"/>
      <c r="J1020"/>
    </row>
    <row r="1021" spans="2:10" x14ac:dyDescent="0.2">
      <c r="B1021"/>
      <c r="D1021"/>
      <c r="F1021"/>
      <c r="H1021"/>
      <c r="J1021"/>
    </row>
    <row r="1022" spans="2:10" x14ac:dyDescent="0.2">
      <c r="B1022"/>
      <c r="D1022"/>
      <c r="F1022"/>
      <c r="H1022"/>
      <c r="J1022"/>
    </row>
    <row r="1023" spans="2:10" x14ac:dyDescent="0.2">
      <c r="B1023"/>
      <c r="D1023"/>
      <c r="F1023"/>
      <c r="H1023"/>
      <c r="J1023"/>
    </row>
    <row r="1024" spans="2:10" x14ac:dyDescent="0.2">
      <c r="B1024"/>
      <c r="D1024"/>
      <c r="F1024"/>
      <c r="H1024"/>
      <c r="J1024"/>
    </row>
    <row r="1025" spans="2:10" x14ac:dyDescent="0.2">
      <c r="B1025"/>
      <c r="D1025"/>
      <c r="F1025"/>
      <c r="H1025"/>
      <c r="J1025"/>
    </row>
    <row r="1026" spans="2:10" x14ac:dyDescent="0.2">
      <c r="B1026"/>
      <c r="D1026"/>
      <c r="F1026"/>
      <c r="H1026"/>
      <c r="J1026"/>
    </row>
    <row r="1027" spans="2:10" x14ac:dyDescent="0.2">
      <c r="B1027"/>
      <c r="D1027"/>
      <c r="F1027"/>
      <c r="H1027"/>
      <c r="J1027"/>
    </row>
    <row r="1028" spans="2:10" x14ac:dyDescent="0.2">
      <c r="B1028"/>
      <c r="D1028"/>
      <c r="F1028"/>
      <c r="H1028"/>
      <c r="J1028"/>
    </row>
    <row r="1029" spans="2:10" x14ac:dyDescent="0.2">
      <c r="B1029"/>
      <c r="D1029"/>
      <c r="F1029"/>
      <c r="H1029"/>
      <c r="J1029"/>
    </row>
    <row r="1030" spans="2:10" x14ac:dyDescent="0.2">
      <c r="B1030"/>
      <c r="D1030"/>
      <c r="F1030"/>
      <c r="H1030"/>
      <c r="J1030"/>
    </row>
    <row r="1031" spans="2:10" x14ac:dyDescent="0.2">
      <c r="B1031"/>
      <c r="D1031"/>
      <c r="F1031"/>
      <c r="H1031"/>
      <c r="J1031"/>
    </row>
    <row r="1032" spans="2:10" x14ac:dyDescent="0.2">
      <c r="B1032"/>
      <c r="D1032"/>
      <c r="F1032"/>
      <c r="H1032"/>
      <c r="J1032"/>
    </row>
    <row r="1033" spans="2:10" x14ac:dyDescent="0.2">
      <c r="B1033"/>
      <c r="D1033"/>
      <c r="F1033"/>
      <c r="H1033"/>
      <c r="J1033"/>
    </row>
    <row r="1034" spans="2:10" x14ac:dyDescent="0.2">
      <c r="B1034"/>
      <c r="D1034"/>
      <c r="F1034"/>
      <c r="H1034"/>
      <c r="J1034"/>
    </row>
    <row r="1035" spans="2:10" x14ac:dyDescent="0.2">
      <c r="B1035"/>
      <c r="D1035"/>
      <c r="F1035"/>
      <c r="H1035"/>
      <c r="J1035"/>
    </row>
    <row r="1036" spans="2:10" x14ac:dyDescent="0.2">
      <c r="B1036"/>
      <c r="D1036"/>
      <c r="F1036"/>
      <c r="H1036"/>
      <c r="J1036"/>
    </row>
    <row r="1037" spans="2:10" x14ac:dyDescent="0.2">
      <c r="B1037"/>
      <c r="D1037"/>
      <c r="F1037"/>
      <c r="H1037"/>
      <c r="J1037"/>
    </row>
    <row r="1038" spans="2:10" x14ac:dyDescent="0.2">
      <c r="B1038"/>
      <c r="D1038"/>
      <c r="F1038"/>
      <c r="H1038"/>
      <c r="J1038"/>
    </row>
    <row r="1039" spans="2:10" x14ac:dyDescent="0.2">
      <c r="B1039"/>
      <c r="D1039"/>
      <c r="F1039"/>
      <c r="H1039"/>
      <c r="J1039"/>
    </row>
    <row r="1040" spans="2:10" x14ac:dyDescent="0.2">
      <c r="B1040"/>
      <c r="D1040"/>
      <c r="F1040"/>
      <c r="H1040"/>
      <c r="J1040"/>
    </row>
    <row r="1041" spans="2:10" x14ac:dyDescent="0.2">
      <c r="B1041"/>
      <c r="D1041"/>
      <c r="F1041"/>
      <c r="H1041"/>
      <c r="J1041"/>
    </row>
    <row r="1042" spans="2:10" x14ac:dyDescent="0.2">
      <c r="B1042"/>
      <c r="D1042"/>
      <c r="F1042"/>
      <c r="H1042"/>
      <c r="J1042"/>
    </row>
    <row r="1043" spans="2:10" x14ac:dyDescent="0.2">
      <c r="B1043"/>
      <c r="D1043"/>
      <c r="F1043"/>
      <c r="H1043"/>
      <c r="J1043"/>
    </row>
    <row r="1044" spans="2:10" x14ac:dyDescent="0.2">
      <c r="B1044"/>
      <c r="D1044"/>
      <c r="F1044"/>
      <c r="H1044"/>
      <c r="J1044"/>
    </row>
    <row r="1045" spans="2:10" x14ac:dyDescent="0.2">
      <c r="B1045"/>
      <c r="D1045"/>
      <c r="F1045"/>
      <c r="H1045"/>
      <c r="J1045"/>
    </row>
    <row r="1046" spans="2:10" x14ac:dyDescent="0.2">
      <c r="B1046"/>
      <c r="D1046"/>
      <c r="F1046"/>
      <c r="H1046"/>
      <c r="J1046"/>
    </row>
    <row r="1047" spans="2:10" x14ac:dyDescent="0.2">
      <c r="B1047"/>
      <c r="D1047"/>
      <c r="F1047"/>
      <c r="H1047"/>
      <c r="J1047"/>
    </row>
    <row r="1048" spans="2:10" x14ac:dyDescent="0.2">
      <c r="B1048"/>
      <c r="D1048"/>
      <c r="F1048"/>
      <c r="H1048"/>
      <c r="J1048"/>
    </row>
    <row r="1049" spans="2:10" x14ac:dyDescent="0.2">
      <c r="B1049"/>
      <c r="D1049"/>
      <c r="F1049"/>
      <c r="H1049"/>
      <c r="J1049"/>
    </row>
    <row r="1050" spans="2:10" x14ac:dyDescent="0.2">
      <c r="B1050"/>
      <c r="D1050"/>
      <c r="F1050"/>
      <c r="H1050"/>
      <c r="J1050"/>
    </row>
    <row r="1051" spans="2:10" x14ac:dyDescent="0.2">
      <c r="B1051"/>
      <c r="D1051"/>
      <c r="F1051"/>
      <c r="H1051"/>
      <c r="J1051"/>
    </row>
    <row r="1052" spans="2:10" x14ac:dyDescent="0.2">
      <c r="B1052"/>
      <c r="D1052"/>
      <c r="F1052"/>
      <c r="H1052"/>
      <c r="J1052"/>
    </row>
    <row r="1053" spans="2:10" x14ac:dyDescent="0.2">
      <c r="B1053"/>
      <c r="D1053"/>
      <c r="F1053"/>
      <c r="H1053"/>
      <c r="J1053"/>
    </row>
    <row r="1054" spans="2:10" x14ac:dyDescent="0.2">
      <c r="B1054"/>
      <c r="D1054"/>
      <c r="F1054"/>
      <c r="H1054"/>
      <c r="J1054"/>
    </row>
    <row r="1055" spans="2:10" x14ac:dyDescent="0.2">
      <c r="B1055"/>
      <c r="D1055"/>
      <c r="F1055"/>
      <c r="H1055"/>
      <c r="J1055"/>
    </row>
    <row r="1056" spans="2:10" x14ac:dyDescent="0.2">
      <c r="B1056"/>
      <c r="D1056"/>
      <c r="F1056"/>
      <c r="H1056"/>
      <c r="J1056"/>
    </row>
    <row r="1057" spans="2:10" x14ac:dyDescent="0.2">
      <c r="B1057"/>
      <c r="D1057"/>
      <c r="F1057"/>
      <c r="H1057"/>
      <c r="J1057"/>
    </row>
    <row r="1058" spans="2:10" x14ac:dyDescent="0.2">
      <c r="B1058"/>
      <c r="D1058"/>
      <c r="F1058"/>
      <c r="H1058"/>
      <c r="J1058"/>
    </row>
    <row r="1059" spans="2:10" x14ac:dyDescent="0.2">
      <c r="B1059"/>
      <c r="D1059"/>
      <c r="F1059"/>
      <c r="H1059"/>
      <c r="J1059"/>
    </row>
    <row r="1060" spans="2:10" x14ac:dyDescent="0.2">
      <c r="B1060"/>
      <c r="D1060"/>
      <c r="F1060"/>
      <c r="H1060"/>
      <c r="J1060"/>
    </row>
    <row r="1061" spans="2:10" x14ac:dyDescent="0.2">
      <c r="B1061"/>
      <c r="D1061"/>
      <c r="F1061"/>
      <c r="H1061"/>
      <c r="J1061"/>
    </row>
    <row r="1062" spans="2:10" x14ac:dyDescent="0.2">
      <c r="B1062"/>
      <c r="D1062"/>
      <c r="F1062"/>
      <c r="H1062"/>
      <c r="J1062"/>
    </row>
    <row r="1063" spans="2:10" x14ac:dyDescent="0.2">
      <c r="B1063"/>
      <c r="D1063"/>
      <c r="F1063"/>
      <c r="H1063"/>
      <c r="J1063"/>
    </row>
    <row r="1064" spans="2:10" x14ac:dyDescent="0.2">
      <c r="B1064"/>
      <c r="D1064"/>
      <c r="F1064"/>
      <c r="H1064"/>
      <c r="J1064"/>
    </row>
    <row r="1065" spans="2:10" x14ac:dyDescent="0.2">
      <c r="B1065"/>
      <c r="D1065"/>
      <c r="F1065"/>
      <c r="H1065"/>
      <c r="J1065"/>
    </row>
    <row r="1066" spans="2:10" x14ac:dyDescent="0.2">
      <c r="B1066"/>
      <c r="D1066"/>
      <c r="F1066"/>
      <c r="H1066"/>
      <c r="J1066"/>
    </row>
    <row r="1067" spans="2:10" x14ac:dyDescent="0.2">
      <c r="B1067"/>
      <c r="D1067"/>
      <c r="F1067"/>
      <c r="H1067"/>
      <c r="J1067"/>
    </row>
    <row r="1068" spans="2:10" x14ac:dyDescent="0.2">
      <c r="B1068"/>
      <c r="D1068"/>
      <c r="F1068"/>
      <c r="H1068"/>
      <c r="J1068"/>
    </row>
    <row r="1069" spans="2:10" x14ac:dyDescent="0.2">
      <c r="B1069"/>
      <c r="D1069"/>
      <c r="F1069"/>
      <c r="H1069"/>
      <c r="J1069"/>
    </row>
    <row r="1070" spans="2:10" x14ac:dyDescent="0.2">
      <c r="B1070"/>
      <c r="D1070"/>
      <c r="F1070"/>
      <c r="H1070"/>
      <c r="J1070"/>
    </row>
    <row r="1071" spans="2:10" x14ac:dyDescent="0.2">
      <c r="B1071"/>
      <c r="D1071"/>
      <c r="F1071"/>
      <c r="H1071"/>
      <c r="J1071"/>
    </row>
    <row r="1072" spans="2:10" x14ac:dyDescent="0.2">
      <c r="B1072"/>
      <c r="D1072"/>
      <c r="F1072"/>
      <c r="H1072"/>
      <c r="J1072"/>
    </row>
    <row r="1073" spans="2:10" x14ac:dyDescent="0.2">
      <c r="B1073"/>
      <c r="D1073"/>
      <c r="F1073"/>
      <c r="H1073"/>
      <c r="J1073"/>
    </row>
    <row r="1074" spans="2:10" x14ac:dyDescent="0.2">
      <c r="B1074"/>
      <c r="D1074"/>
      <c r="F1074"/>
      <c r="H1074"/>
      <c r="J1074"/>
    </row>
    <row r="1075" spans="2:10" x14ac:dyDescent="0.2">
      <c r="B1075"/>
      <c r="D1075"/>
      <c r="F1075"/>
      <c r="H1075"/>
      <c r="J1075"/>
    </row>
    <row r="1076" spans="2:10" x14ac:dyDescent="0.2">
      <c r="B1076"/>
      <c r="D1076"/>
      <c r="F1076"/>
      <c r="H1076"/>
      <c r="J1076"/>
    </row>
    <row r="1077" spans="2:10" x14ac:dyDescent="0.2">
      <c r="B1077"/>
      <c r="D1077"/>
      <c r="F1077"/>
      <c r="H1077"/>
      <c r="J1077"/>
    </row>
    <row r="1078" spans="2:10" x14ac:dyDescent="0.2">
      <c r="B1078"/>
      <c r="D1078"/>
      <c r="F1078"/>
      <c r="H1078"/>
      <c r="J1078"/>
    </row>
    <row r="1079" spans="2:10" x14ac:dyDescent="0.2">
      <c r="B1079"/>
      <c r="D1079"/>
      <c r="F1079"/>
      <c r="H1079"/>
      <c r="J1079"/>
    </row>
    <row r="1080" spans="2:10" x14ac:dyDescent="0.2">
      <c r="B1080"/>
      <c r="D1080"/>
      <c r="F1080"/>
      <c r="H1080"/>
      <c r="J1080"/>
    </row>
    <row r="1081" spans="2:10" x14ac:dyDescent="0.2">
      <c r="B1081"/>
      <c r="D1081"/>
      <c r="F1081"/>
      <c r="H1081"/>
      <c r="J1081"/>
    </row>
    <row r="1082" spans="2:10" x14ac:dyDescent="0.2">
      <c r="B1082"/>
      <c r="D1082"/>
      <c r="F1082"/>
      <c r="H1082"/>
      <c r="J1082"/>
    </row>
    <row r="1083" spans="2:10" x14ac:dyDescent="0.2">
      <c r="B1083"/>
      <c r="D1083"/>
      <c r="F1083"/>
      <c r="H1083"/>
      <c r="J1083"/>
    </row>
    <row r="1084" spans="2:10" x14ac:dyDescent="0.2">
      <c r="B1084"/>
      <c r="D1084"/>
      <c r="F1084"/>
      <c r="H1084"/>
      <c r="J1084"/>
    </row>
    <row r="1085" spans="2:10" x14ac:dyDescent="0.2">
      <c r="B1085"/>
      <c r="D1085"/>
      <c r="F1085"/>
      <c r="H1085"/>
      <c r="J1085"/>
    </row>
    <row r="1086" spans="2:10" x14ac:dyDescent="0.2">
      <c r="B1086"/>
      <c r="D1086"/>
      <c r="F1086"/>
      <c r="H1086"/>
      <c r="J1086"/>
    </row>
    <row r="1087" spans="2:10" x14ac:dyDescent="0.2">
      <c r="B1087"/>
      <c r="D1087"/>
      <c r="F1087"/>
      <c r="H1087"/>
      <c r="J1087"/>
    </row>
    <row r="1088" spans="2:10" x14ac:dyDescent="0.2">
      <c r="B1088"/>
      <c r="D1088"/>
      <c r="F1088"/>
      <c r="H1088"/>
      <c r="J1088"/>
    </row>
    <row r="1089" spans="2:10" x14ac:dyDescent="0.2">
      <c r="B1089"/>
      <c r="D1089"/>
      <c r="F1089"/>
      <c r="H1089"/>
      <c r="J1089"/>
    </row>
    <row r="1090" spans="2:10" x14ac:dyDescent="0.2">
      <c r="B1090"/>
      <c r="D1090"/>
      <c r="F1090"/>
      <c r="H1090"/>
      <c r="J1090"/>
    </row>
    <row r="1091" spans="2:10" x14ac:dyDescent="0.2">
      <c r="B1091"/>
      <c r="D1091"/>
      <c r="F1091"/>
      <c r="H1091"/>
      <c r="J1091"/>
    </row>
    <row r="1092" spans="2:10" x14ac:dyDescent="0.2">
      <c r="B1092"/>
      <c r="D1092"/>
      <c r="F1092"/>
      <c r="H1092"/>
      <c r="J1092"/>
    </row>
    <row r="1093" spans="2:10" x14ac:dyDescent="0.2">
      <c r="B1093"/>
      <c r="D1093"/>
      <c r="F1093"/>
      <c r="H1093"/>
      <c r="J1093"/>
    </row>
    <row r="1094" spans="2:10" x14ac:dyDescent="0.2">
      <c r="B1094"/>
      <c r="D1094"/>
      <c r="F1094"/>
      <c r="H1094"/>
      <c r="J1094"/>
    </row>
    <row r="1095" spans="2:10" x14ac:dyDescent="0.2">
      <c r="B1095"/>
      <c r="D1095"/>
      <c r="F1095"/>
      <c r="H1095"/>
      <c r="J1095"/>
    </row>
    <row r="1096" spans="2:10" x14ac:dyDescent="0.2">
      <c r="B1096"/>
      <c r="D1096"/>
      <c r="F1096"/>
      <c r="H1096"/>
      <c r="J1096"/>
    </row>
    <row r="1097" spans="2:10" x14ac:dyDescent="0.2">
      <c r="B1097"/>
      <c r="D1097"/>
      <c r="F1097"/>
      <c r="H1097"/>
      <c r="J1097"/>
    </row>
    <row r="1098" spans="2:10" x14ac:dyDescent="0.2">
      <c r="B1098"/>
      <c r="D1098"/>
      <c r="F1098"/>
      <c r="H1098"/>
      <c r="J1098"/>
    </row>
    <row r="1099" spans="2:10" x14ac:dyDescent="0.2">
      <c r="B1099"/>
      <c r="D1099"/>
      <c r="F1099"/>
      <c r="H1099"/>
      <c r="J1099"/>
    </row>
    <row r="1100" spans="2:10" x14ac:dyDescent="0.2">
      <c r="B1100"/>
      <c r="D1100"/>
      <c r="F1100"/>
      <c r="H1100"/>
      <c r="J1100"/>
    </row>
    <row r="1101" spans="2:10" x14ac:dyDescent="0.2">
      <c r="B1101"/>
      <c r="D1101"/>
      <c r="F1101"/>
      <c r="H1101"/>
      <c r="J1101"/>
    </row>
    <row r="1102" spans="2:10" x14ac:dyDescent="0.2">
      <c r="B1102"/>
      <c r="D1102"/>
      <c r="F1102"/>
      <c r="H1102"/>
      <c r="J1102"/>
    </row>
    <row r="1103" spans="2:10" x14ac:dyDescent="0.2">
      <c r="B1103"/>
      <c r="D1103"/>
      <c r="F1103"/>
      <c r="H1103"/>
      <c r="J1103"/>
    </row>
    <row r="1104" spans="2:10" x14ac:dyDescent="0.2">
      <c r="B1104"/>
      <c r="D1104"/>
      <c r="F1104"/>
      <c r="H1104"/>
      <c r="J1104"/>
    </row>
    <row r="1105" spans="2:10" x14ac:dyDescent="0.2">
      <c r="B1105"/>
      <c r="D1105"/>
      <c r="F1105"/>
      <c r="H1105"/>
      <c r="J1105"/>
    </row>
    <row r="1106" spans="2:10" x14ac:dyDescent="0.2">
      <c r="B1106"/>
      <c r="D1106"/>
      <c r="F1106"/>
      <c r="H1106"/>
      <c r="J1106"/>
    </row>
    <row r="1107" spans="2:10" x14ac:dyDescent="0.2">
      <c r="B1107"/>
      <c r="D1107"/>
      <c r="F1107"/>
      <c r="H1107"/>
      <c r="J1107"/>
    </row>
    <row r="1108" spans="2:10" x14ac:dyDescent="0.2">
      <c r="B1108"/>
      <c r="D1108"/>
      <c r="F1108"/>
      <c r="H1108"/>
      <c r="J1108"/>
    </row>
    <row r="1109" spans="2:10" x14ac:dyDescent="0.2">
      <c r="B1109"/>
      <c r="D1109"/>
      <c r="F1109"/>
      <c r="H1109"/>
      <c r="J1109"/>
    </row>
    <row r="1110" spans="2:10" x14ac:dyDescent="0.2">
      <c r="B1110"/>
      <c r="D1110"/>
      <c r="F1110"/>
      <c r="H1110"/>
      <c r="J1110"/>
    </row>
    <row r="1111" spans="2:10" x14ac:dyDescent="0.2">
      <c r="B1111"/>
      <c r="D1111"/>
      <c r="F1111"/>
      <c r="H1111"/>
      <c r="J1111"/>
    </row>
    <row r="1112" spans="2:10" x14ac:dyDescent="0.2">
      <c r="B1112"/>
      <c r="D1112"/>
      <c r="F1112"/>
      <c r="H1112"/>
      <c r="J1112"/>
    </row>
    <row r="1113" spans="2:10" x14ac:dyDescent="0.2">
      <c r="B1113"/>
      <c r="D1113"/>
      <c r="F1113"/>
      <c r="H1113"/>
      <c r="J1113"/>
    </row>
    <row r="1114" spans="2:10" x14ac:dyDescent="0.2">
      <c r="B1114"/>
      <c r="D1114"/>
      <c r="F1114"/>
      <c r="H1114"/>
      <c r="J1114"/>
    </row>
    <row r="1115" spans="2:10" x14ac:dyDescent="0.2">
      <c r="B1115"/>
      <c r="D1115"/>
      <c r="F1115"/>
      <c r="H1115"/>
      <c r="J1115"/>
    </row>
    <row r="1116" spans="2:10" x14ac:dyDescent="0.2">
      <c r="B1116"/>
      <c r="D1116"/>
      <c r="F1116"/>
      <c r="H1116"/>
      <c r="J1116"/>
    </row>
    <row r="1117" spans="2:10" x14ac:dyDescent="0.2">
      <c r="B1117"/>
      <c r="D1117"/>
      <c r="F1117"/>
      <c r="H1117"/>
      <c r="J1117"/>
    </row>
    <row r="1118" spans="2:10" x14ac:dyDescent="0.2">
      <c r="B1118"/>
      <c r="D1118"/>
      <c r="F1118"/>
      <c r="H1118"/>
      <c r="J1118"/>
    </row>
    <row r="1119" spans="2:10" x14ac:dyDescent="0.2">
      <c r="B1119"/>
      <c r="D1119"/>
      <c r="F1119"/>
      <c r="H1119"/>
      <c r="J1119"/>
    </row>
    <row r="1120" spans="2:10" x14ac:dyDescent="0.2">
      <c r="B1120"/>
      <c r="D1120"/>
      <c r="F1120"/>
      <c r="H1120"/>
      <c r="J1120"/>
    </row>
    <row r="1121" spans="2:10" x14ac:dyDescent="0.2">
      <c r="B1121"/>
      <c r="D1121"/>
      <c r="F1121"/>
      <c r="H1121"/>
      <c r="J1121"/>
    </row>
    <row r="1122" spans="2:10" x14ac:dyDescent="0.2">
      <c r="B1122"/>
      <c r="D1122"/>
      <c r="F1122"/>
      <c r="H1122"/>
      <c r="J1122"/>
    </row>
    <row r="1123" spans="2:10" x14ac:dyDescent="0.2">
      <c r="B1123"/>
      <c r="D1123"/>
      <c r="F1123"/>
      <c r="H1123"/>
      <c r="J1123"/>
    </row>
    <row r="1124" spans="2:10" x14ac:dyDescent="0.2">
      <c r="B1124"/>
      <c r="D1124"/>
      <c r="F1124"/>
      <c r="H1124"/>
      <c r="J1124"/>
    </row>
    <row r="1125" spans="2:10" x14ac:dyDescent="0.2">
      <c r="B1125"/>
      <c r="D1125"/>
      <c r="F1125"/>
      <c r="H1125"/>
      <c r="J1125"/>
    </row>
    <row r="1126" spans="2:10" x14ac:dyDescent="0.2">
      <c r="B1126"/>
      <c r="D1126"/>
      <c r="F1126"/>
      <c r="H1126"/>
      <c r="J1126"/>
    </row>
    <row r="1127" spans="2:10" x14ac:dyDescent="0.2">
      <c r="B1127"/>
      <c r="D1127"/>
      <c r="F1127"/>
      <c r="H1127"/>
      <c r="J1127"/>
    </row>
    <row r="1128" spans="2:10" x14ac:dyDescent="0.2">
      <c r="B1128"/>
      <c r="D1128"/>
      <c r="F1128"/>
      <c r="H1128"/>
      <c r="J1128"/>
    </row>
    <row r="1129" spans="2:10" x14ac:dyDescent="0.2">
      <c r="B1129"/>
      <c r="D1129"/>
      <c r="F1129"/>
      <c r="H1129"/>
      <c r="J1129"/>
    </row>
    <row r="1130" spans="2:10" x14ac:dyDescent="0.2">
      <c r="B1130"/>
      <c r="D1130"/>
      <c r="F1130"/>
      <c r="H1130"/>
      <c r="J1130"/>
    </row>
    <row r="1131" spans="2:10" x14ac:dyDescent="0.2">
      <c r="B1131"/>
      <c r="D1131"/>
      <c r="F1131"/>
      <c r="H1131"/>
      <c r="J1131"/>
    </row>
    <row r="1132" spans="2:10" x14ac:dyDescent="0.2">
      <c r="B1132"/>
      <c r="D1132"/>
      <c r="F1132"/>
      <c r="H1132"/>
      <c r="J1132"/>
    </row>
    <row r="1133" spans="2:10" x14ac:dyDescent="0.2">
      <c r="B1133"/>
      <c r="D1133"/>
      <c r="F1133"/>
      <c r="H1133"/>
      <c r="J1133"/>
    </row>
    <row r="1134" spans="2:10" x14ac:dyDescent="0.2">
      <c r="B1134"/>
      <c r="D1134"/>
      <c r="F1134"/>
      <c r="H1134"/>
      <c r="J1134"/>
    </row>
    <row r="1135" spans="2:10" x14ac:dyDescent="0.2">
      <c r="B1135"/>
      <c r="D1135"/>
      <c r="F1135"/>
      <c r="H1135"/>
      <c r="J1135"/>
    </row>
    <row r="1136" spans="2:10" x14ac:dyDescent="0.2">
      <c r="B1136"/>
      <c r="D1136"/>
      <c r="F1136"/>
      <c r="H1136"/>
      <c r="J1136"/>
    </row>
    <row r="1137" spans="2:10" x14ac:dyDescent="0.2">
      <c r="B1137"/>
      <c r="D1137"/>
      <c r="F1137"/>
      <c r="H1137"/>
      <c r="J1137"/>
    </row>
    <row r="1138" spans="2:10" x14ac:dyDescent="0.2">
      <c r="B1138"/>
      <c r="D1138"/>
      <c r="F1138"/>
      <c r="H1138"/>
      <c r="J1138"/>
    </row>
    <row r="1139" spans="2:10" x14ac:dyDescent="0.2">
      <c r="B1139"/>
      <c r="D1139"/>
      <c r="F1139"/>
      <c r="H1139"/>
      <c r="J1139"/>
    </row>
    <row r="1140" spans="2:10" x14ac:dyDescent="0.2">
      <c r="B1140"/>
      <c r="D1140"/>
      <c r="F1140"/>
      <c r="H1140"/>
      <c r="J1140"/>
    </row>
    <row r="1141" spans="2:10" x14ac:dyDescent="0.2">
      <c r="B1141"/>
      <c r="D1141"/>
      <c r="F1141"/>
      <c r="H1141"/>
      <c r="J1141"/>
    </row>
    <row r="1142" spans="2:10" x14ac:dyDescent="0.2">
      <c r="B1142"/>
      <c r="D1142"/>
      <c r="F1142"/>
      <c r="H1142"/>
      <c r="J1142"/>
    </row>
    <row r="1143" spans="2:10" x14ac:dyDescent="0.2">
      <c r="B1143"/>
      <c r="D1143"/>
      <c r="F1143"/>
      <c r="H1143"/>
      <c r="J1143"/>
    </row>
    <row r="1144" spans="2:10" x14ac:dyDescent="0.2">
      <c r="B1144"/>
      <c r="D1144"/>
      <c r="F1144"/>
      <c r="H1144"/>
      <c r="J1144"/>
    </row>
    <row r="1145" spans="2:10" x14ac:dyDescent="0.2">
      <c r="B1145"/>
      <c r="D1145"/>
      <c r="F1145"/>
      <c r="H1145"/>
      <c r="J1145"/>
    </row>
    <row r="1146" spans="2:10" x14ac:dyDescent="0.2">
      <c r="B1146"/>
      <c r="D1146"/>
      <c r="F1146"/>
      <c r="H1146"/>
      <c r="J1146"/>
    </row>
    <row r="1147" spans="2:10" x14ac:dyDescent="0.2">
      <c r="B1147"/>
      <c r="D1147"/>
      <c r="F1147"/>
      <c r="H1147"/>
      <c r="J1147"/>
    </row>
    <row r="1148" spans="2:10" x14ac:dyDescent="0.2">
      <c r="B1148"/>
      <c r="D1148"/>
      <c r="F1148"/>
      <c r="H1148"/>
      <c r="J1148"/>
    </row>
    <row r="1149" spans="2:10" x14ac:dyDescent="0.2">
      <c r="B1149"/>
      <c r="D1149"/>
      <c r="F1149"/>
      <c r="H1149"/>
      <c r="J1149"/>
    </row>
    <row r="1150" spans="2:10" x14ac:dyDescent="0.2">
      <c r="B1150"/>
      <c r="D1150"/>
      <c r="F1150"/>
      <c r="H1150"/>
      <c r="J1150"/>
    </row>
    <row r="1151" spans="2:10" x14ac:dyDescent="0.2">
      <c r="B1151"/>
      <c r="D1151"/>
      <c r="F1151"/>
      <c r="H1151"/>
      <c r="J1151"/>
    </row>
    <row r="1152" spans="2:10" x14ac:dyDescent="0.2">
      <c r="B1152"/>
      <c r="D1152"/>
      <c r="F1152"/>
      <c r="H1152"/>
      <c r="J1152"/>
    </row>
    <row r="1153" spans="2:10" x14ac:dyDescent="0.2">
      <c r="B1153"/>
      <c r="D1153"/>
      <c r="F1153"/>
      <c r="H1153"/>
      <c r="J1153"/>
    </row>
    <row r="1154" spans="2:10" x14ac:dyDescent="0.2">
      <c r="B1154"/>
      <c r="D1154"/>
      <c r="F1154"/>
      <c r="H1154"/>
      <c r="J1154"/>
    </row>
    <row r="1155" spans="2:10" x14ac:dyDescent="0.2">
      <c r="B1155"/>
      <c r="D1155"/>
      <c r="F1155"/>
      <c r="H1155"/>
      <c r="J1155"/>
    </row>
    <row r="1156" spans="2:10" x14ac:dyDescent="0.2">
      <c r="B1156"/>
      <c r="D1156"/>
      <c r="F1156"/>
      <c r="H1156"/>
      <c r="J1156"/>
    </row>
    <row r="1157" spans="2:10" x14ac:dyDescent="0.2">
      <c r="B1157"/>
      <c r="D1157"/>
      <c r="F1157"/>
      <c r="H1157"/>
      <c r="J1157"/>
    </row>
    <row r="1158" spans="2:10" x14ac:dyDescent="0.2">
      <c r="B1158"/>
      <c r="D1158"/>
      <c r="F1158"/>
      <c r="H1158"/>
      <c r="J1158"/>
    </row>
    <row r="1159" spans="2:10" x14ac:dyDescent="0.2">
      <c r="B1159"/>
      <c r="D1159"/>
      <c r="F1159"/>
      <c r="H1159"/>
      <c r="J1159"/>
    </row>
    <row r="1160" spans="2:10" x14ac:dyDescent="0.2">
      <c r="B1160"/>
      <c r="D1160"/>
      <c r="F1160"/>
      <c r="H1160"/>
      <c r="J1160"/>
    </row>
    <row r="1161" spans="2:10" x14ac:dyDescent="0.2">
      <c r="B1161"/>
      <c r="D1161"/>
      <c r="F1161"/>
      <c r="H1161"/>
      <c r="J1161"/>
    </row>
    <row r="1162" spans="2:10" x14ac:dyDescent="0.2">
      <c r="B1162"/>
      <c r="D1162"/>
      <c r="F1162"/>
      <c r="H1162"/>
      <c r="J1162"/>
    </row>
    <row r="1163" spans="2:10" x14ac:dyDescent="0.2">
      <c r="B1163"/>
      <c r="D1163"/>
      <c r="F1163"/>
      <c r="H1163"/>
      <c r="J1163"/>
    </row>
    <row r="1164" spans="2:10" x14ac:dyDescent="0.2">
      <c r="B1164"/>
      <c r="D1164"/>
      <c r="F1164"/>
      <c r="H1164"/>
      <c r="J1164"/>
    </row>
    <row r="1165" spans="2:10" x14ac:dyDescent="0.2">
      <c r="B1165"/>
      <c r="D1165"/>
      <c r="F1165"/>
      <c r="H1165"/>
      <c r="J1165"/>
    </row>
    <row r="1166" spans="2:10" x14ac:dyDescent="0.2">
      <c r="B1166"/>
      <c r="D1166"/>
      <c r="F1166"/>
      <c r="H1166"/>
      <c r="J1166"/>
    </row>
    <row r="1167" spans="2:10" x14ac:dyDescent="0.2">
      <c r="B1167"/>
      <c r="D1167"/>
      <c r="F1167"/>
      <c r="H1167"/>
      <c r="J1167"/>
    </row>
    <row r="1168" spans="2:10" x14ac:dyDescent="0.2">
      <c r="B1168"/>
      <c r="D1168"/>
      <c r="F1168"/>
      <c r="H1168"/>
      <c r="J1168"/>
    </row>
    <row r="1169" spans="2:10" x14ac:dyDescent="0.2">
      <c r="B1169"/>
      <c r="D1169"/>
      <c r="F1169"/>
      <c r="H1169"/>
      <c r="J1169"/>
    </row>
    <row r="1170" spans="2:10" x14ac:dyDescent="0.2">
      <c r="B1170"/>
      <c r="D1170"/>
      <c r="F1170"/>
      <c r="H1170"/>
      <c r="J1170"/>
    </row>
    <row r="1171" spans="2:10" x14ac:dyDescent="0.2">
      <c r="B1171"/>
      <c r="D1171"/>
      <c r="F1171"/>
      <c r="H1171"/>
      <c r="J1171"/>
    </row>
    <row r="1172" spans="2:10" x14ac:dyDescent="0.2">
      <c r="B1172"/>
      <c r="D1172"/>
      <c r="F1172"/>
      <c r="H1172"/>
      <c r="J1172"/>
    </row>
    <row r="1173" spans="2:10" x14ac:dyDescent="0.2">
      <c r="B1173"/>
      <c r="D1173"/>
      <c r="F1173"/>
      <c r="H1173"/>
      <c r="J1173"/>
    </row>
    <row r="1174" spans="2:10" x14ac:dyDescent="0.2">
      <c r="B1174"/>
      <c r="D1174"/>
      <c r="F1174"/>
      <c r="H1174"/>
      <c r="J1174"/>
    </row>
    <row r="1175" spans="2:10" x14ac:dyDescent="0.2">
      <c r="B1175"/>
      <c r="D1175"/>
      <c r="F1175"/>
      <c r="H1175"/>
      <c r="J1175"/>
    </row>
    <row r="1176" spans="2:10" x14ac:dyDescent="0.2">
      <c r="B1176"/>
      <c r="D1176"/>
      <c r="F1176"/>
      <c r="H1176"/>
      <c r="J1176"/>
    </row>
    <row r="1177" spans="2:10" x14ac:dyDescent="0.2">
      <c r="B1177"/>
      <c r="D1177"/>
      <c r="F1177"/>
      <c r="H1177"/>
      <c r="J1177"/>
    </row>
    <row r="1178" spans="2:10" x14ac:dyDescent="0.2">
      <c r="B1178"/>
      <c r="D1178"/>
      <c r="F1178"/>
      <c r="H1178"/>
      <c r="J1178"/>
    </row>
    <row r="1179" spans="2:10" x14ac:dyDescent="0.2">
      <c r="B1179"/>
      <c r="D1179"/>
      <c r="F1179"/>
      <c r="H1179"/>
      <c r="J1179"/>
    </row>
    <row r="1180" spans="2:10" x14ac:dyDescent="0.2">
      <c r="B1180"/>
      <c r="D1180"/>
      <c r="F1180"/>
      <c r="H1180"/>
      <c r="J1180"/>
    </row>
    <row r="1181" spans="2:10" x14ac:dyDescent="0.2">
      <c r="B1181"/>
      <c r="D1181"/>
      <c r="F1181"/>
      <c r="H1181"/>
      <c r="J1181"/>
    </row>
    <row r="1182" spans="2:10" x14ac:dyDescent="0.2">
      <c r="B1182"/>
      <c r="D1182"/>
      <c r="F1182"/>
      <c r="H1182"/>
      <c r="J1182"/>
    </row>
    <row r="1183" spans="2:10" x14ac:dyDescent="0.2">
      <c r="B1183"/>
      <c r="D1183"/>
      <c r="F1183"/>
      <c r="H1183"/>
      <c r="J1183"/>
    </row>
    <row r="1184" spans="2:10" x14ac:dyDescent="0.2">
      <c r="B1184"/>
      <c r="D1184"/>
      <c r="F1184"/>
      <c r="H1184"/>
      <c r="J1184"/>
    </row>
    <row r="1185" spans="2:10" x14ac:dyDescent="0.2">
      <c r="B1185"/>
      <c r="D1185"/>
      <c r="F1185"/>
      <c r="H1185"/>
      <c r="J1185"/>
    </row>
    <row r="1186" spans="2:10" x14ac:dyDescent="0.2">
      <c r="B1186"/>
      <c r="D1186"/>
      <c r="F1186"/>
      <c r="H1186"/>
      <c r="J1186"/>
    </row>
    <row r="1187" spans="2:10" x14ac:dyDescent="0.2">
      <c r="B1187"/>
      <c r="D1187"/>
      <c r="F1187"/>
      <c r="H1187"/>
      <c r="J1187"/>
    </row>
    <row r="1188" spans="2:10" x14ac:dyDescent="0.2">
      <c r="B1188"/>
      <c r="D1188"/>
      <c r="F1188"/>
      <c r="H1188"/>
      <c r="J1188"/>
    </row>
    <row r="1189" spans="2:10" x14ac:dyDescent="0.2">
      <c r="B1189"/>
      <c r="D1189"/>
      <c r="F1189"/>
      <c r="H1189"/>
      <c r="J1189"/>
    </row>
    <row r="1190" spans="2:10" x14ac:dyDescent="0.2">
      <c r="B1190"/>
      <c r="D1190"/>
      <c r="F1190"/>
      <c r="H1190"/>
      <c r="J1190"/>
    </row>
    <row r="1191" spans="2:10" x14ac:dyDescent="0.2">
      <c r="B1191"/>
      <c r="D1191"/>
      <c r="F1191"/>
      <c r="H1191"/>
      <c r="J1191"/>
    </row>
    <row r="1192" spans="2:10" x14ac:dyDescent="0.2">
      <c r="B1192"/>
      <c r="D1192"/>
      <c r="F1192"/>
      <c r="H1192"/>
      <c r="J1192"/>
    </row>
    <row r="1193" spans="2:10" x14ac:dyDescent="0.2">
      <c r="B1193"/>
      <c r="D1193"/>
      <c r="F1193"/>
      <c r="H1193"/>
      <c r="J1193"/>
    </row>
    <row r="1194" spans="2:10" x14ac:dyDescent="0.2">
      <c r="B1194"/>
      <c r="D1194"/>
      <c r="F1194"/>
      <c r="H1194"/>
      <c r="J1194"/>
    </row>
    <row r="1195" spans="2:10" x14ac:dyDescent="0.2">
      <c r="B1195"/>
      <c r="D1195"/>
      <c r="F1195"/>
      <c r="H1195"/>
      <c r="J1195"/>
    </row>
    <row r="1196" spans="2:10" x14ac:dyDescent="0.2">
      <c r="B1196"/>
      <c r="D1196"/>
      <c r="F1196"/>
      <c r="H1196"/>
      <c r="J1196"/>
    </row>
    <row r="1197" spans="2:10" x14ac:dyDescent="0.2">
      <c r="B1197"/>
      <c r="D1197"/>
      <c r="F1197"/>
      <c r="H1197"/>
      <c r="J1197"/>
    </row>
    <row r="1198" spans="2:10" x14ac:dyDescent="0.2">
      <c r="B1198"/>
      <c r="D1198"/>
      <c r="F1198"/>
      <c r="H1198"/>
      <c r="J1198"/>
    </row>
    <row r="1199" spans="2:10" x14ac:dyDescent="0.2">
      <c r="B1199"/>
      <c r="D1199"/>
      <c r="F1199"/>
      <c r="H1199"/>
      <c r="J1199"/>
    </row>
    <row r="1200" spans="2:10" x14ac:dyDescent="0.2">
      <c r="B1200"/>
      <c r="D1200"/>
      <c r="F1200"/>
      <c r="H1200"/>
      <c r="J1200"/>
    </row>
    <row r="1201" spans="2:10" x14ac:dyDescent="0.2">
      <c r="B1201"/>
      <c r="D1201"/>
      <c r="F1201"/>
      <c r="H1201"/>
      <c r="J1201"/>
    </row>
    <row r="1202" spans="2:10" x14ac:dyDescent="0.2">
      <c r="B1202"/>
      <c r="D1202"/>
      <c r="F1202"/>
      <c r="H1202"/>
      <c r="J1202"/>
    </row>
    <row r="1203" spans="2:10" x14ac:dyDescent="0.2">
      <c r="B1203"/>
      <c r="D1203"/>
      <c r="F1203"/>
      <c r="H1203"/>
      <c r="J1203"/>
    </row>
    <row r="1204" spans="2:10" x14ac:dyDescent="0.2">
      <c r="B1204"/>
      <c r="D1204"/>
      <c r="F1204"/>
      <c r="H1204"/>
      <c r="J1204"/>
    </row>
    <row r="1205" spans="2:10" x14ac:dyDescent="0.2">
      <c r="B1205"/>
      <c r="D1205"/>
      <c r="F1205"/>
      <c r="H1205"/>
      <c r="J1205"/>
    </row>
    <row r="1206" spans="2:10" x14ac:dyDescent="0.2">
      <c r="B1206"/>
      <c r="D1206"/>
      <c r="F1206"/>
      <c r="H1206"/>
      <c r="J1206"/>
    </row>
    <row r="1207" spans="2:10" x14ac:dyDescent="0.2">
      <c r="B1207"/>
      <c r="D1207"/>
      <c r="F1207"/>
      <c r="H1207"/>
      <c r="J1207"/>
    </row>
    <row r="1208" spans="2:10" x14ac:dyDescent="0.2">
      <c r="B1208"/>
      <c r="D1208"/>
      <c r="F1208"/>
      <c r="H1208"/>
      <c r="J1208"/>
    </row>
    <row r="1209" spans="2:10" x14ac:dyDescent="0.2">
      <c r="B1209"/>
      <c r="D1209"/>
      <c r="F1209"/>
      <c r="H1209"/>
      <c r="J1209"/>
    </row>
    <row r="1210" spans="2:10" x14ac:dyDescent="0.2">
      <c r="B1210"/>
      <c r="D1210"/>
      <c r="F1210"/>
      <c r="H1210"/>
      <c r="J1210"/>
    </row>
    <row r="1211" spans="2:10" x14ac:dyDescent="0.2">
      <c r="B1211"/>
      <c r="D1211"/>
      <c r="F1211"/>
      <c r="H1211"/>
      <c r="J1211"/>
    </row>
    <row r="1212" spans="2:10" x14ac:dyDescent="0.2">
      <c r="B1212"/>
      <c r="D1212"/>
      <c r="F1212"/>
      <c r="H1212"/>
      <c r="J1212"/>
    </row>
    <row r="1213" spans="2:10" x14ac:dyDescent="0.2">
      <c r="B1213"/>
      <c r="D1213"/>
      <c r="F1213"/>
      <c r="H1213"/>
      <c r="J1213"/>
    </row>
    <row r="1214" spans="2:10" x14ac:dyDescent="0.2">
      <c r="B1214"/>
      <c r="D1214"/>
      <c r="F1214"/>
      <c r="H1214"/>
      <c r="J1214"/>
    </row>
    <row r="1215" spans="2:10" x14ac:dyDescent="0.2">
      <c r="B1215"/>
      <c r="D1215"/>
      <c r="F1215"/>
      <c r="H1215"/>
      <c r="J1215"/>
    </row>
    <row r="1216" spans="2:10" x14ac:dyDescent="0.2">
      <c r="B1216"/>
      <c r="D1216"/>
      <c r="F1216"/>
      <c r="H1216"/>
      <c r="J1216"/>
    </row>
    <row r="1217" spans="2:10" x14ac:dyDescent="0.2">
      <c r="B1217"/>
      <c r="D1217"/>
      <c r="F1217"/>
      <c r="H1217"/>
      <c r="J1217"/>
    </row>
    <row r="1218" spans="2:10" x14ac:dyDescent="0.2">
      <c r="B1218"/>
      <c r="D1218"/>
      <c r="F1218"/>
      <c r="H1218"/>
      <c r="J1218"/>
    </row>
    <row r="1219" spans="2:10" x14ac:dyDescent="0.2">
      <c r="B1219"/>
      <c r="D1219"/>
      <c r="F1219"/>
      <c r="H1219"/>
      <c r="J1219"/>
    </row>
    <row r="1220" spans="2:10" x14ac:dyDescent="0.2">
      <c r="B1220"/>
      <c r="D1220"/>
      <c r="F1220"/>
      <c r="H1220"/>
      <c r="J1220"/>
    </row>
    <row r="1221" spans="2:10" x14ac:dyDescent="0.2">
      <c r="B1221"/>
      <c r="D1221"/>
      <c r="F1221"/>
      <c r="H1221"/>
      <c r="J1221"/>
    </row>
    <row r="1222" spans="2:10" x14ac:dyDescent="0.2">
      <c r="B1222"/>
      <c r="D1222"/>
      <c r="F1222"/>
      <c r="H1222"/>
      <c r="J1222"/>
    </row>
    <row r="1223" spans="2:10" x14ac:dyDescent="0.2">
      <c r="B1223"/>
      <c r="D1223"/>
      <c r="F1223"/>
      <c r="H1223"/>
      <c r="J1223"/>
    </row>
    <row r="1224" spans="2:10" x14ac:dyDescent="0.2">
      <c r="B1224"/>
      <c r="D1224"/>
      <c r="F1224"/>
      <c r="H1224"/>
      <c r="J1224"/>
    </row>
    <row r="1225" spans="2:10" x14ac:dyDescent="0.2">
      <c r="B1225"/>
      <c r="D1225"/>
      <c r="F1225"/>
      <c r="H1225"/>
      <c r="J1225"/>
    </row>
    <row r="1226" spans="2:10" x14ac:dyDescent="0.2">
      <c r="B1226"/>
      <c r="D1226"/>
      <c r="F1226"/>
      <c r="H1226"/>
      <c r="J1226"/>
    </row>
    <row r="1227" spans="2:10" x14ac:dyDescent="0.2">
      <c r="B1227"/>
      <c r="D1227"/>
      <c r="F1227"/>
      <c r="H1227"/>
      <c r="J1227"/>
    </row>
    <row r="1228" spans="2:10" x14ac:dyDescent="0.2">
      <c r="B1228"/>
      <c r="D1228"/>
      <c r="F1228"/>
      <c r="H1228"/>
      <c r="J1228"/>
    </row>
    <row r="1229" spans="2:10" x14ac:dyDescent="0.2">
      <c r="B1229"/>
      <c r="D1229"/>
      <c r="F1229"/>
      <c r="H1229"/>
      <c r="J1229"/>
    </row>
    <row r="1230" spans="2:10" x14ac:dyDescent="0.2">
      <c r="B1230"/>
      <c r="D1230"/>
      <c r="F1230"/>
      <c r="H1230"/>
      <c r="J1230"/>
    </row>
    <row r="1231" spans="2:10" x14ac:dyDescent="0.2">
      <c r="B1231"/>
      <c r="D1231"/>
      <c r="F1231"/>
      <c r="H1231"/>
      <c r="J1231"/>
    </row>
    <row r="1232" spans="2:10" x14ac:dyDescent="0.2">
      <c r="B1232"/>
      <c r="D1232"/>
      <c r="F1232"/>
      <c r="H1232"/>
      <c r="J1232"/>
    </row>
    <row r="1233" spans="2:10" x14ac:dyDescent="0.2">
      <c r="B1233"/>
      <c r="D1233"/>
      <c r="F1233"/>
      <c r="H1233"/>
      <c r="J1233"/>
    </row>
    <row r="1234" spans="2:10" x14ac:dyDescent="0.2">
      <c r="B1234"/>
      <c r="D1234"/>
      <c r="F1234"/>
      <c r="H1234"/>
      <c r="J1234"/>
    </row>
    <row r="1235" spans="2:10" x14ac:dyDescent="0.2">
      <c r="B1235"/>
      <c r="D1235"/>
      <c r="F1235"/>
      <c r="H1235"/>
      <c r="J1235"/>
    </row>
    <row r="1236" spans="2:10" x14ac:dyDescent="0.2">
      <c r="B1236"/>
      <c r="D1236"/>
      <c r="F1236"/>
      <c r="H1236"/>
      <c r="J1236"/>
    </row>
    <row r="1237" spans="2:10" x14ac:dyDescent="0.2">
      <c r="B1237"/>
      <c r="D1237"/>
      <c r="F1237"/>
      <c r="H1237"/>
      <c r="J1237"/>
    </row>
    <row r="1238" spans="2:10" x14ac:dyDescent="0.2">
      <c r="B1238"/>
      <c r="D1238"/>
      <c r="F1238"/>
      <c r="H1238"/>
      <c r="J1238"/>
    </row>
    <row r="1239" spans="2:10" x14ac:dyDescent="0.2">
      <c r="B1239"/>
      <c r="D1239"/>
      <c r="F1239"/>
      <c r="H1239"/>
      <c r="J1239"/>
    </row>
    <row r="1240" spans="2:10" x14ac:dyDescent="0.2">
      <c r="B1240"/>
      <c r="D1240"/>
      <c r="F1240"/>
      <c r="H1240"/>
      <c r="J1240"/>
    </row>
    <row r="1241" spans="2:10" x14ac:dyDescent="0.2">
      <c r="B1241"/>
      <c r="D1241"/>
      <c r="F1241"/>
      <c r="H1241"/>
      <c r="J1241"/>
    </row>
    <row r="1242" spans="2:10" x14ac:dyDescent="0.2">
      <c r="B1242"/>
      <c r="D1242"/>
      <c r="F1242"/>
      <c r="H1242"/>
      <c r="J1242"/>
    </row>
    <row r="1243" spans="2:10" x14ac:dyDescent="0.2">
      <c r="B1243"/>
      <c r="D1243"/>
      <c r="F1243"/>
      <c r="H1243"/>
      <c r="J1243"/>
    </row>
    <row r="1244" spans="2:10" x14ac:dyDescent="0.2">
      <c r="B1244"/>
      <c r="D1244"/>
      <c r="F1244"/>
      <c r="H1244"/>
      <c r="J1244"/>
    </row>
    <row r="1245" spans="2:10" x14ac:dyDescent="0.2">
      <c r="B1245"/>
      <c r="D1245"/>
      <c r="F1245"/>
      <c r="H1245"/>
      <c r="J1245"/>
    </row>
    <row r="1246" spans="2:10" x14ac:dyDescent="0.2">
      <c r="B1246"/>
      <c r="D1246"/>
      <c r="F1246"/>
      <c r="H1246"/>
      <c r="J1246"/>
    </row>
    <row r="1247" spans="2:10" x14ac:dyDescent="0.2">
      <c r="B1247"/>
      <c r="D1247"/>
      <c r="F1247"/>
      <c r="H1247"/>
      <c r="J1247"/>
    </row>
    <row r="1248" spans="2:10" x14ac:dyDescent="0.2">
      <c r="B1248"/>
      <c r="D1248"/>
      <c r="F1248"/>
      <c r="H1248"/>
      <c r="J1248"/>
    </row>
    <row r="1249" spans="2:10" x14ac:dyDescent="0.2">
      <c r="B1249"/>
      <c r="D1249"/>
      <c r="F1249"/>
      <c r="H1249"/>
      <c r="J1249"/>
    </row>
    <row r="1250" spans="2:10" x14ac:dyDescent="0.2">
      <c r="B1250"/>
      <c r="D1250"/>
      <c r="F1250"/>
      <c r="H1250"/>
      <c r="J1250"/>
    </row>
    <row r="1251" spans="2:10" x14ac:dyDescent="0.2">
      <c r="B1251"/>
      <c r="D1251"/>
      <c r="F1251"/>
      <c r="H1251"/>
      <c r="J1251"/>
    </row>
    <row r="1252" spans="2:10" x14ac:dyDescent="0.2">
      <c r="B1252"/>
      <c r="D1252"/>
      <c r="F1252"/>
      <c r="H1252"/>
      <c r="J1252"/>
    </row>
    <row r="1253" spans="2:10" x14ac:dyDescent="0.2">
      <c r="B1253"/>
      <c r="D1253"/>
      <c r="F1253"/>
      <c r="H1253"/>
      <c r="J1253"/>
    </row>
    <row r="1254" spans="2:10" x14ac:dyDescent="0.2">
      <c r="B1254"/>
      <c r="D1254"/>
      <c r="F1254"/>
      <c r="H1254"/>
      <c r="J1254"/>
    </row>
    <row r="1255" spans="2:10" x14ac:dyDescent="0.2">
      <c r="B1255"/>
      <c r="D1255"/>
      <c r="F1255"/>
      <c r="H1255"/>
      <c r="J1255"/>
    </row>
    <row r="1256" spans="2:10" x14ac:dyDescent="0.2">
      <c r="B1256"/>
      <c r="D1256"/>
      <c r="F1256"/>
      <c r="H1256"/>
      <c r="J1256"/>
    </row>
    <row r="1257" spans="2:10" x14ac:dyDescent="0.2">
      <c r="B1257"/>
      <c r="D1257"/>
      <c r="F1257"/>
      <c r="H1257"/>
      <c r="J1257"/>
    </row>
    <row r="1258" spans="2:10" x14ac:dyDescent="0.2">
      <c r="B1258"/>
      <c r="D1258"/>
      <c r="F1258"/>
      <c r="H1258"/>
      <c r="J1258"/>
    </row>
    <row r="1259" spans="2:10" x14ac:dyDescent="0.2">
      <c r="B1259"/>
      <c r="D1259"/>
      <c r="F1259"/>
      <c r="H1259"/>
      <c r="J1259"/>
    </row>
    <row r="1260" spans="2:10" x14ac:dyDescent="0.2">
      <c r="B1260"/>
      <c r="D1260"/>
      <c r="F1260"/>
      <c r="H1260"/>
      <c r="J1260"/>
    </row>
    <row r="1261" spans="2:10" x14ac:dyDescent="0.2">
      <c r="B1261"/>
      <c r="D1261"/>
      <c r="F1261"/>
      <c r="H1261"/>
      <c r="J1261"/>
    </row>
    <row r="1262" spans="2:10" x14ac:dyDescent="0.2">
      <c r="B1262"/>
      <c r="D1262"/>
      <c r="F1262"/>
      <c r="H1262"/>
      <c r="J1262"/>
    </row>
    <row r="1263" spans="2:10" x14ac:dyDescent="0.2">
      <c r="B1263"/>
      <c r="D1263"/>
      <c r="F1263"/>
      <c r="H1263"/>
      <c r="J1263"/>
    </row>
    <row r="1264" spans="2:10" x14ac:dyDescent="0.2">
      <c r="B1264"/>
      <c r="D1264"/>
      <c r="F1264"/>
      <c r="H1264"/>
      <c r="J1264"/>
    </row>
    <row r="1265" spans="2:10" x14ac:dyDescent="0.2">
      <c r="B1265"/>
      <c r="D1265"/>
      <c r="F1265"/>
      <c r="H1265"/>
      <c r="J1265"/>
    </row>
    <row r="1266" spans="2:10" x14ac:dyDescent="0.2">
      <c r="B1266"/>
      <c r="D1266"/>
      <c r="F1266"/>
      <c r="H1266"/>
      <c r="J1266"/>
    </row>
    <row r="1267" spans="2:10" x14ac:dyDescent="0.2">
      <c r="B1267"/>
      <c r="D1267"/>
      <c r="F1267"/>
      <c r="H1267"/>
      <c r="J1267"/>
    </row>
    <row r="1268" spans="2:10" x14ac:dyDescent="0.2">
      <c r="B1268"/>
      <c r="D1268"/>
      <c r="F1268"/>
      <c r="H1268"/>
      <c r="J1268"/>
    </row>
    <row r="1269" spans="2:10" x14ac:dyDescent="0.2">
      <c r="B1269"/>
      <c r="D1269"/>
      <c r="F1269"/>
      <c r="H1269"/>
      <c r="J1269"/>
    </row>
    <row r="1270" spans="2:10" x14ac:dyDescent="0.2">
      <c r="B1270"/>
      <c r="D1270"/>
      <c r="F1270"/>
      <c r="H1270"/>
      <c r="J1270"/>
    </row>
    <row r="1271" spans="2:10" x14ac:dyDescent="0.2">
      <c r="B1271"/>
      <c r="D1271"/>
      <c r="F1271"/>
      <c r="H1271"/>
      <c r="J1271"/>
    </row>
    <row r="1272" spans="2:10" x14ac:dyDescent="0.2">
      <c r="B1272"/>
      <c r="D1272"/>
      <c r="F1272"/>
      <c r="H1272"/>
      <c r="J1272"/>
    </row>
    <row r="1273" spans="2:10" x14ac:dyDescent="0.2">
      <c r="B1273"/>
      <c r="D1273"/>
      <c r="F1273"/>
      <c r="H1273"/>
      <c r="J1273"/>
    </row>
    <row r="1274" spans="2:10" x14ac:dyDescent="0.2">
      <c r="B1274"/>
      <c r="D1274"/>
      <c r="F1274"/>
      <c r="H1274"/>
      <c r="J1274"/>
    </row>
    <row r="1275" spans="2:10" x14ac:dyDescent="0.2">
      <c r="B1275"/>
      <c r="D1275"/>
      <c r="F1275"/>
      <c r="H1275"/>
      <c r="J1275"/>
    </row>
    <row r="1276" spans="2:10" x14ac:dyDescent="0.2">
      <c r="B1276"/>
      <c r="D1276"/>
      <c r="F1276"/>
      <c r="H1276"/>
      <c r="J1276"/>
    </row>
    <row r="1277" spans="2:10" x14ac:dyDescent="0.2">
      <c r="B1277"/>
      <c r="D1277"/>
      <c r="F1277"/>
      <c r="H1277"/>
      <c r="J1277"/>
    </row>
    <row r="1278" spans="2:10" x14ac:dyDescent="0.2">
      <c r="B1278"/>
      <c r="D1278"/>
      <c r="F1278"/>
      <c r="H1278"/>
      <c r="J1278"/>
    </row>
    <row r="1279" spans="2:10" x14ac:dyDescent="0.2">
      <c r="B1279"/>
      <c r="D1279"/>
      <c r="F1279"/>
      <c r="H1279"/>
      <c r="J1279"/>
    </row>
    <row r="1280" spans="2:10" x14ac:dyDescent="0.2">
      <c r="B1280"/>
      <c r="D1280"/>
      <c r="F1280"/>
      <c r="H1280"/>
      <c r="J1280"/>
    </row>
    <row r="1281" spans="2:10" x14ac:dyDescent="0.2">
      <c r="B1281"/>
      <c r="D1281"/>
      <c r="F1281"/>
      <c r="H1281"/>
      <c r="J1281"/>
    </row>
    <row r="1282" spans="2:10" x14ac:dyDescent="0.2">
      <c r="B1282"/>
      <c r="D1282"/>
      <c r="F1282"/>
      <c r="H1282"/>
      <c r="J1282"/>
    </row>
    <row r="1283" spans="2:10" x14ac:dyDescent="0.2">
      <c r="B1283"/>
      <c r="D1283"/>
      <c r="F1283"/>
      <c r="H1283"/>
      <c r="J1283"/>
    </row>
    <row r="1284" spans="2:10" x14ac:dyDescent="0.2">
      <c r="B1284"/>
      <c r="D1284"/>
      <c r="F1284"/>
      <c r="H1284"/>
      <c r="J1284"/>
    </row>
    <row r="1285" spans="2:10" x14ac:dyDescent="0.2">
      <c r="B1285"/>
      <c r="D1285"/>
      <c r="F1285"/>
      <c r="H1285"/>
      <c r="J1285"/>
    </row>
    <row r="1286" spans="2:10" x14ac:dyDescent="0.2">
      <c r="B1286"/>
      <c r="D1286"/>
      <c r="F1286"/>
      <c r="H1286"/>
      <c r="J1286"/>
    </row>
    <row r="1287" spans="2:10" x14ac:dyDescent="0.2">
      <c r="B1287"/>
      <c r="D1287"/>
      <c r="F1287"/>
      <c r="H1287"/>
      <c r="J1287"/>
    </row>
    <row r="1288" spans="2:10" x14ac:dyDescent="0.2">
      <c r="B1288"/>
      <c r="D1288"/>
      <c r="F1288"/>
      <c r="H1288"/>
      <c r="J1288"/>
    </row>
    <row r="1289" spans="2:10" x14ac:dyDescent="0.2">
      <c r="B1289"/>
      <c r="D1289"/>
      <c r="F1289"/>
      <c r="H1289"/>
      <c r="J1289"/>
    </row>
    <row r="1290" spans="2:10" x14ac:dyDescent="0.2">
      <c r="B1290"/>
      <c r="D1290"/>
      <c r="F1290"/>
      <c r="H1290"/>
      <c r="J1290"/>
    </row>
    <row r="1291" spans="2:10" x14ac:dyDescent="0.2">
      <c r="B1291"/>
      <c r="D1291"/>
      <c r="F1291"/>
      <c r="H1291"/>
      <c r="J1291"/>
    </row>
    <row r="1292" spans="2:10" x14ac:dyDescent="0.2">
      <c r="B1292"/>
      <c r="D1292"/>
      <c r="F1292"/>
      <c r="H1292"/>
      <c r="J1292"/>
    </row>
    <row r="1293" spans="2:10" x14ac:dyDescent="0.2">
      <c r="B1293"/>
      <c r="D1293"/>
      <c r="F1293"/>
      <c r="H1293"/>
      <c r="J1293"/>
    </row>
    <row r="1294" spans="2:10" x14ac:dyDescent="0.2">
      <c r="B1294"/>
      <c r="D1294"/>
      <c r="F1294"/>
      <c r="H1294"/>
      <c r="J1294"/>
    </row>
    <row r="1295" spans="2:10" x14ac:dyDescent="0.2">
      <c r="B1295"/>
      <c r="D1295"/>
      <c r="F1295"/>
      <c r="H1295"/>
      <c r="J1295"/>
    </row>
    <row r="1296" spans="2:10" x14ac:dyDescent="0.2">
      <c r="B1296"/>
      <c r="D1296"/>
      <c r="F1296"/>
      <c r="H1296"/>
      <c r="J1296"/>
    </row>
    <row r="1297" spans="2:10" x14ac:dyDescent="0.2">
      <c r="B1297"/>
      <c r="D1297"/>
      <c r="F1297"/>
      <c r="H1297"/>
      <c r="J1297"/>
    </row>
    <row r="1298" spans="2:10" x14ac:dyDescent="0.2">
      <c r="B1298"/>
      <c r="D1298"/>
      <c r="F1298"/>
      <c r="H1298"/>
      <c r="J1298"/>
    </row>
    <row r="1299" spans="2:10" x14ac:dyDescent="0.2">
      <c r="B1299"/>
      <c r="D1299"/>
      <c r="F1299"/>
      <c r="H1299"/>
      <c r="J1299"/>
    </row>
    <row r="1300" spans="2:10" x14ac:dyDescent="0.2">
      <c r="B1300"/>
      <c r="D1300"/>
      <c r="F1300"/>
      <c r="H1300"/>
      <c r="J1300"/>
    </row>
    <row r="1301" spans="2:10" x14ac:dyDescent="0.2">
      <c r="B1301"/>
      <c r="D1301"/>
      <c r="F1301"/>
      <c r="H1301"/>
      <c r="J1301"/>
    </row>
    <row r="1302" spans="2:10" x14ac:dyDescent="0.2">
      <c r="B1302"/>
      <c r="D1302"/>
      <c r="F1302"/>
      <c r="H1302"/>
      <c r="J1302"/>
    </row>
    <row r="1303" spans="2:10" x14ac:dyDescent="0.2">
      <c r="B1303"/>
      <c r="D1303"/>
      <c r="F1303"/>
      <c r="H1303"/>
      <c r="J1303"/>
    </row>
    <row r="1304" spans="2:10" x14ac:dyDescent="0.2">
      <c r="B1304"/>
      <c r="D1304"/>
      <c r="F1304"/>
      <c r="H1304"/>
      <c r="J1304"/>
    </row>
    <row r="1305" spans="2:10" x14ac:dyDescent="0.2">
      <c r="B1305"/>
      <c r="D1305"/>
      <c r="F1305"/>
      <c r="H1305"/>
      <c r="J1305"/>
    </row>
    <row r="1306" spans="2:10" x14ac:dyDescent="0.2">
      <c r="B1306"/>
      <c r="D1306"/>
      <c r="F1306"/>
      <c r="H1306"/>
      <c r="J1306"/>
    </row>
    <row r="1307" spans="2:10" x14ac:dyDescent="0.2">
      <c r="B1307"/>
      <c r="D1307"/>
      <c r="F1307"/>
      <c r="H1307"/>
      <c r="J1307"/>
    </row>
    <row r="1308" spans="2:10" x14ac:dyDescent="0.2">
      <c r="B1308"/>
      <c r="D1308"/>
      <c r="F1308"/>
      <c r="H1308"/>
      <c r="J1308"/>
    </row>
    <row r="1309" spans="2:10" x14ac:dyDescent="0.2">
      <c r="B1309"/>
      <c r="D1309"/>
      <c r="F1309"/>
      <c r="H1309"/>
      <c r="J1309"/>
    </row>
    <row r="1310" spans="2:10" x14ac:dyDescent="0.2">
      <c r="B1310"/>
      <c r="D1310"/>
      <c r="F1310"/>
      <c r="H1310"/>
      <c r="J1310"/>
    </row>
    <row r="1311" spans="2:10" x14ac:dyDescent="0.2">
      <c r="B1311"/>
      <c r="D1311"/>
      <c r="F1311"/>
      <c r="H1311"/>
      <c r="J1311"/>
    </row>
    <row r="1312" spans="2:10" x14ac:dyDescent="0.2">
      <c r="B1312"/>
      <c r="D1312"/>
      <c r="F1312"/>
      <c r="H1312"/>
      <c r="J1312"/>
    </row>
    <row r="1313" spans="2:10" x14ac:dyDescent="0.2">
      <c r="B1313"/>
      <c r="D1313"/>
      <c r="F1313"/>
      <c r="H1313"/>
      <c r="J1313"/>
    </row>
    <row r="1314" spans="2:10" x14ac:dyDescent="0.2">
      <c r="B1314"/>
      <c r="D1314"/>
      <c r="F1314"/>
      <c r="H1314"/>
      <c r="J1314"/>
    </row>
    <row r="1315" spans="2:10" x14ac:dyDescent="0.2">
      <c r="B1315"/>
      <c r="D1315"/>
      <c r="F1315"/>
      <c r="H1315"/>
      <c r="J1315"/>
    </row>
    <row r="1316" spans="2:10" x14ac:dyDescent="0.2">
      <c r="B1316"/>
      <c r="D1316"/>
      <c r="F1316"/>
      <c r="H1316"/>
      <c r="J1316"/>
    </row>
    <row r="1317" spans="2:10" x14ac:dyDescent="0.2">
      <c r="B1317"/>
      <c r="D1317"/>
      <c r="F1317"/>
      <c r="H1317"/>
      <c r="J1317"/>
    </row>
    <row r="1318" spans="2:10" x14ac:dyDescent="0.2">
      <c r="B1318"/>
      <c r="D1318"/>
      <c r="F1318"/>
      <c r="H1318"/>
      <c r="J1318"/>
    </row>
    <row r="1319" spans="2:10" x14ac:dyDescent="0.2">
      <c r="B1319"/>
      <c r="D1319"/>
      <c r="F1319"/>
      <c r="H1319"/>
      <c r="J1319"/>
    </row>
    <row r="1320" spans="2:10" x14ac:dyDescent="0.2">
      <c r="B1320"/>
      <c r="D1320"/>
      <c r="F1320"/>
      <c r="H1320"/>
      <c r="J1320"/>
    </row>
    <row r="1321" spans="2:10" x14ac:dyDescent="0.2">
      <c r="B1321"/>
      <c r="D1321"/>
      <c r="F1321"/>
      <c r="H1321"/>
      <c r="J1321"/>
    </row>
    <row r="1322" spans="2:10" x14ac:dyDescent="0.2">
      <c r="B1322"/>
      <c r="D1322"/>
      <c r="F1322"/>
      <c r="H1322"/>
      <c r="J1322"/>
    </row>
    <row r="1323" spans="2:10" x14ac:dyDescent="0.2">
      <c r="B1323"/>
      <c r="D1323"/>
      <c r="F1323"/>
      <c r="H1323"/>
      <c r="J1323"/>
    </row>
    <row r="1324" spans="2:10" x14ac:dyDescent="0.2">
      <c r="B1324"/>
      <c r="D1324"/>
      <c r="F1324"/>
      <c r="H1324"/>
      <c r="J1324"/>
    </row>
    <row r="1325" spans="2:10" x14ac:dyDescent="0.2">
      <c r="B1325"/>
      <c r="D1325"/>
      <c r="F1325"/>
      <c r="H1325"/>
      <c r="J1325"/>
    </row>
    <row r="1326" spans="2:10" x14ac:dyDescent="0.2">
      <c r="B1326"/>
      <c r="D1326"/>
      <c r="F1326"/>
      <c r="H1326"/>
      <c r="J1326"/>
    </row>
    <row r="1327" spans="2:10" x14ac:dyDescent="0.2">
      <c r="B1327"/>
      <c r="D1327"/>
      <c r="F1327"/>
      <c r="H1327"/>
      <c r="J1327"/>
    </row>
    <row r="1328" spans="2:10" x14ac:dyDescent="0.2">
      <c r="B1328"/>
      <c r="D1328"/>
      <c r="F1328"/>
      <c r="H1328"/>
      <c r="J1328"/>
    </row>
    <row r="1329" spans="2:10" x14ac:dyDescent="0.2">
      <c r="B1329"/>
      <c r="D1329"/>
      <c r="F1329"/>
      <c r="H1329"/>
      <c r="J1329"/>
    </row>
    <row r="1330" spans="2:10" x14ac:dyDescent="0.2">
      <c r="B1330"/>
      <c r="D1330"/>
      <c r="F1330"/>
      <c r="H1330"/>
      <c r="J1330"/>
    </row>
    <row r="1331" spans="2:10" x14ac:dyDescent="0.2">
      <c r="B1331"/>
      <c r="D1331"/>
      <c r="F1331"/>
      <c r="H1331"/>
      <c r="J1331"/>
    </row>
    <row r="1332" spans="2:10" x14ac:dyDescent="0.2">
      <c r="B1332"/>
      <c r="D1332"/>
      <c r="F1332"/>
      <c r="H1332"/>
      <c r="J1332"/>
    </row>
    <row r="1333" spans="2:10" x14ac:dyDescent="0.2">
      <c r="B1333"/>
      <c r="D1333"/>
      <c r="F1333"/>
      <c r="H1333"/>
      <c r="J1333"/>
    </row>
    <row r="1334" spans="2:10" x14ac:dyDescent="0.2">
      <c r="B1334"/>
      <c r="D1334"/>
      <c r="F1334"/>
      <c r="H1334"/>
      <c r="J1334"/>
    </row>
    <row r="1335" spans="2:10" x14ac:dyDescent="0.2">
      <c r="B1335"/>
      <c r="D1335"/>
      <c r="F1335"/>
      <c r="H1335"/>
      <c r="J1335"/>
    </row>
    <row r="1336" spans="2:10" x14ac:dyDescent="0.2">
      <c r="B1336"/>
      <c r="D1336"/>
      <c r="F1336"/>
      <c r="H1336"/>
      <c r="J1336"/>
    </row>
    <row r="1337" spans="2:10" x14ac:dyDescent="0.2">
      <c r="B1337"/>
      <c r="D1337"/>
      <c r="F1337"/>
      <c r="H1337"/>
      <c r="J1337"/>
    </row>
    <row r="1338" spans="2:10" x14ac:dyDescent="0.2">
      <c r="B1338"/>
      <c r="D1338"/>
      <c r="F1338"/>
      <c r="H1338"/>
      <c r="J1338"/>
    </row>
    <row r="1339" spans="2:10" x14ac:dyDescent="0.2">
      <c r="B1339"/>
      <c r="D1339"/>
      <c r="F1339"/>
      <c r="H1339"/>
      <c r="J1339"/>
    </row>
    <row r="1340" spans="2:10" x14ac:dyDescent="0.2">
      <c r="B1340"/>
      <c r="D1340"/>
      <c r="F1340"/>
      <c r="H1340"/>
      <c r="J1340"/>
    </row>
    <row r="1341" spans="2:10" x14ac:dyDescent="0.2">
      <c r="B1341"/>
      <c r="D1341"/>
      <c r="F1341"/>
      <c r="H1341"/>
      <c r="J1341"/>
    </row>
    <row r="1342" spans="2:10" x14ac:dyDescent="0.2">
      <c r="B1342"/>
      <c r="D1342"/>
      <c r="F1342"/>
      <c r="H1342"/>
      <c r="J1342"/>
    </row>
    <row r="1343" spans="2:10" x14ac:dyDescent="0.2">
      <c r="B1343"/>
      <c r="D1343"/>
      <c r="F1343"/>
      <c r="H1343"/>
      <c r="J1343"/>
    </row>
    <row r="1344" spans="2:10" x14ac:dyDescent="0.2">
      <c r="B1344"/>
      <c r="D1344"/>
      <c r="F1344"/>
      <c r="H1344"/>
      <c r="J1344"/>
    </row>
    <row r="1345" spans="2:10" x14ac:dyDescent="0.2">
      <c r="B1345"/>
      <c r="D1345"/>
      <c r="F1345"/>
      <c r="H1345"/>
      <c r="J1345"/>
    </row>
    <row r="1346" spans="2:10" x14ac:dyDescent="0.2">
      <c r="B1346"/>
      <c r="D1346"/>
      <c r="F1346"/>
      <c r="H1346"/>
      <c r="J1346"/>
    </row>
    <row r="1347" spans="2:10" x14ac:dyDescent="0.2">
      <c r="B1347"/>
      <c r="D1347"/>
      <c r="F1347"/>
      <c r="H1347"/>
      <c r="J1347"/>
    </row>
    <row r="1348" spans="2:10" x14ac:dyDescent="0.2">
      <c r="B1348"/>
      <c r="D1348"/>
      <c r="F1348"/>
      <c r="H1348"/>
      <c r="J1348"/>
    </row>
    <row r="1349" spans="2:10" x14ac:dyDescent="0.2">
      <c r="B1349"/>
      <c r="D1349"/>
      <c r="F1349"/>
      <c r="H1349"/>
      <c r="J1349"/>
    </row>
    <row r="1350" spans="2:10" x14ac:dyDescent="0.2">
      <c r="B1350"/>
      <c r="D1350"/>
      <c r="F1350"/>
      <c r="H1350"/>
      <c r="J1350"/>
    </row>
    <row r="1351" spans="2:10" x14ac:dyDescent="0.2">
      <c r="B1351"/>
      <c r="D1351"/>
      <c r="F1351"/>
      <c r="H1351"/>
      <c r="J1351"/>
    </row>
    <row r="1352" spans="2:10" x14ac:dyDescent="0.2">
      <c r="B1352"/>
      <c r="D1352"/>
      <c r="F1352"/>
      <c r="H1352"/>
      <c r="J1352"/>
    </row>
    <row r="1353" spans="2:10" x14ac:dyDescent="0.2">
      <c r="B1353"/>
      <c r="D1353"/>
      <c r="F1353"/>
      <c r="H1353"/>
      <c r="J1353"/>
    </row>
    <row r="1354" spans="2:10" x14ac:dyDescent="0.2">
      <c r="B1354"/>
      <c r="D1354"/>
      <c r="F1354"/>
      <c r="H1354"/>
      <c r="J1354"/>
    </row>
    <row r="1355" spans="2:10" x14ac:dyDescent="0.2">
      <c r="B1355"/>
      <c r="D1355"/>
      <c r="F1355"/>
      <c r="H1355"/>
      <c r="J1355"/>
    </row>
    <row r="1356" spans="2:10" x14ac:dyDescent="0.2">
      <c r="B1356"/>
      <c r="D1356"/>
      <c r="F1356"/>
      <c r="H1356"/>
      <c r="J1356"/>
    </row>
    <row r="1357" spans="2:10" x14ac:dyDescent="0.2">
      <c r="B1357"/>
      <c r="D1357"/>
      <c r="F1357"/>
      <c r="H1357"/>
      <c r="J1357"/>
    </row>
    <row r="1358" spans="2:10" x14ac:dyDescent="0.2">
      <c r="B1358"/>
      <c r="D1358"/>
      <c r="F1358"/>
      <c r="H1358"/>
      <c r="J1358"/>
    </row>
    <row r="1359" spans="2:10" x14ac:dyDescent="0.2">
      <c r="B1359"/>
      <c r="D1359"/>
      <c r="F1359"/>
      <c r="H1359"/>
      <c r="J1359"/>
    </row>
    <row r="1360" spans="2:10" x14ac:dyDescent="0.2">
      <c r="B1360"/>
      <c r="D1360"/>
      <c r="F1360"/>
      <c r="H1360"/>
      <c r="J1360"/>
    </row>
  </sheetData>
  <autoFilter ref="A1:L136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  <pageSetUpPr fitToPage="1"/>
  </sheetPr>
  <dimension ref="A1:V132"/>
  <sheetViews>
    <sheetView workbookViewId="0">
      <selection activeCell="H1481" sqref="H1481"/>
    </sheetView>
  </sheetViews>
  <sheetFormatPr defaultRowHeight="15" x14ac:dyDescent="0.2"/>
  <cols>
    <col min="1" max="1" width="6.7109375" style="14" customWidth="1"/>
    <col min="2" max="2" width="12.28515625" style="14" bestFit="1" customWidth="1"/>
    <col min="3" max="3" width="4.28515625" style="14" customWidth="1"/>
    <col min="4" max="4" width="12.7109375" style="14" customWidth="1"/>
    <col min="5" max="5" width="34.5703125" style="14" customWidth="1"/>
    <col min="6" max="6" width="16.42578125" style="14" bestFit="1" customWidth="1"/>
    <col min="7" max="7" width="6.7109375" style="14" customWidth="1"/>
    <col min="8" max="8" width="16.7109375" style="128" customWidth="1"/>
    <col min="9" max="9" width="19.42578125" style="14" bestFit="1" customWidth="1"/>
    <col min="10" max="10" width="18.85546875" style="129" customWidth="1"/>
    <col min="11" max="11" width="28.7109375" style="14" bestFit="1" customWidth="1"/>
    <col min="12" max="12" width="13" style="14" bestFit="1" customWidth="1"/>
    <col min="13" max="13" width="9.140625" style="14"/>
    <col min="14" max="14" width="15.5703125" style="14" bestFit="1" customWidth="1"/>
    <col min="15" max="15" width="9.140625" style="14"/>
    <col min="16" max="16" width="2.5703125" style="136" customWidth="1"/>
    <col min="17" max="18" width="9.140625" style="134"/>
    <col min="19" max="19" width="28.85546875" style="134" bestFit="1" customWidth="1"/>
    <col min="20" max="22" width="9.140625" style="134"/>
    <col min="23" max="16384" width="9.140625" style="14"/>
  </cols>
  <sheetData>
    <row r="1" spans="1:22" ht="5.0999999999999996" customHeight="1" x14ac:dyDescent="0.2">
      <c r="A1" s="10"/>
      <c r="B1" s="11"/>
      <c r="C1" s="11"/>
      <c r="D1" s="11"/>
      <c r="E1" s="11"/>
      <c r="F1" s="11"/>
      <c r="G1" s="11"/>
      <c r="H1" s="12"/>
      <c r="I1" s="11"/>
      <c r="J1" s="13" t="s">
        <v>36</v>
      </c>
    </row>
    <row r="2" spans="1:22" ht="15.75" x14ac:dyDescent="0.25">
      <c r="A2" s="15" t="s">
        <v>37</v>
      </c>
      <c r="B2" s="16"/>
      <c r="C2" s="16"/>
      <c r="D2" s="16"/>
      <c r="E2" s="16"/>
      <c r="F2" s="16"/>
      <c r="G2" s="17" t="s">
        <v>38</v>
      </c>
      <c r="H2" s="18" t="s">
        <v>39</v>
      </c>
      <c r="I2" s="19" t="s">
        <v>40</v>
      </c>
      <c r="J2" s="20">
        <v>10</v>
      </c>
    </row>
    <row r="3" spans="1:22" ht="5.0999999999999996" customHeight="1" thickBot="1" x14ac:dyDescent="0.45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 x14ac:dyDescent="0.25">
      <c r="A4" s="27" t="s">
        <v>41</v>
      </c>
      <c r="B4" s="28"/>
      <c r="C4" s="28"/>
      <c r="D4" s="29">
        <v>42005</v>
      </c>
      <c r="E4" s="30" t="s">
        <v>42</v>
      </c>
      <c r="F4" s="30"/>
      <c r="G4" s="30"/>
      <c r="H4" s="28"/>
      <c r="I4" s="30"/>
      <c r="J4" s="31"/>
    </row>
    <row r="5" spans="1:22" s="37" customFormat="1" ht="18.75" customHeight="1" x14ac:dyDescent="0.25">
      <c r="A5" s="32"/>
      <c r="B5" s="33"/>
      <c r="C5" s="33"/>
      <c r="D5" s="34"/>
      <c r="E5" s="35"/>
      <c r="F5" s="35"/>
      <c r="G5" s="35"/>
      <c r="H5" s="33"/>
      <c r="I5" s="35"/>
      <c r="J5" s="36"/>
      <c r="P5" s="136"/>
      <c r="Q5" s="134"/>
      <c r="R5" s="134"/>
      <c r="S5" s="134"/>
      <c r="T5" s="134"/>
      <c r="U5" s="134"/>
      <c r="V5" s="134"/>
    </row>
    <row r="6" spans="1:22" ht="18.75" customHeight="1" x14ac:dyDescent="0.2">
      <c r="A6" s="233" t="s">
        <v>43</v>
      </c>
      <c r="B6" s="234"/>
      <c r="C6" s="38"/>
      <c r="D6" s="38"/>
      <c r="E6" s="38"/>
      <c r="F6" s="38"/>
      <c r="G6" s="38"/>
      <c r="H6" s="39" t="s">
        <v>31</v>
      </c>
      <c r="I6" s="40" t="s">
        <v>44</v>
      </c>
      <c r="J6" s="41" t="s">
        <v>44</v>
      </c>
    </row>
    <row r="7" spans="1:22" ht="17.25" customHeight="1" x14ac:dyDescent="0.25">
      <c r="A7" s="42" t="s">
        <v>45</v>
      </c>
      <c r="B7" s="43" t="s">
        <v>46</v>
      </c>
      <c r="C7" s="44" t="s">
        <v>47</v>
      </c>
      <c r="D7" s="45"/>
      <c r="E7" s="46"/>
      <c r="F7" s="46"/>
      <c r="G7" s="47"/>
      <c r="H7" s="48"/>
      <c r="I7" s="49" t="s">
        <v>48</v>
      </c>
      <c r="J7" s="50" t="s">
        <v>49</v>
      </c>
    </row>
    <row r="8" spans="1:22" ht="20.25" thickBot="1" x14ac:dyDescent="0.45">
      <c r="A8" s="51"/>
      <c r="B8" s="146"/>
      <c r="C8" s="52"/>
      <c r="D8" s="53" t="s">
        <v>99</v>
      </c>
      <c r="E8" s="54"/>
      <c r="F8" s="55" t="s">
        <v>50</v>
      </c>
      <c r="G8" s="56"/>
      <c r="H8" s="57"/>
      <c r="I8" s="58" t="s">
        <v>14</v>
      </c>
      <c r="J8" s="59" t="s">
        <v>14</v>
      </c>
      <c r="K8" s="235" t="s">
        <v>51</v>
      </c>
      <c r="L8" s="236"/>
      <c r="M8" s="236"/>
      <c r="N8" s="236"/>
      <c r="O8" s="236"/>
      <c r="T8" s="134" t="s">
        <v>92</v>
      </c>
      <c r="U8" s="134" t="s">
        <v>93</v>
      </c>
    </row>
    <row r="9" spans="1:22" ht="18" customHeight="1" x14ac:dyDescent="0.4">
      <c r="A9" s="147"/>
      <c r="B9" s="148"/>
      <c r="C9" s="149" t="s">
        <v>52</v>
      </c>
      <c r="D9" s="150"/>
      <c r="E9" s="151"/>
      <c r="F9" s="152"/>
      <c r="G9" s="149"/>
      <c r="H9" s="153"/>
      <c r="I9" s="154"/>
      <c r="J9" s="155"/>
      <c r="K9" s="62" t="s">
        <v>53</v>
      </c>
      <c r="L9" s="62" t="s">
        <v>54</v>
      </c>
      <c r="M9" s="62" t="s">
        <v>55</v>
      </c>
      <c r="N9" s="62" t="s">
        <v>44</v>
      </c>
      <c r="O9" s="62" t="s">
        <v>56</v>
      </c>
      <c r="Q9" s="134" t="s">
        <v>91</v>
      </c>
      <c r="R9" s="134" t="s">
        <v>95</v>
      </c>
      <c r="S9" s="134" t="s">
        <v>0</v>
      </c>
      <c r="T9" s="134" t="s">
        <v>5</v>
      </c>
      <c r="U9" s="134" t="s">
        <v>5</v>
      </c>
      <c r="V9" s="134" t="s">
        <v>15</v>
      </c>
    </row>
    <row r="10" spans="1:22" ht="16.5" hidden="1" customHeight="1" x14ac:dyDescent="0.4">
      <c r="A10" s="63" t="s">
        <v>57</v>
      </c>
      <c r="B10" s="60"/>
      <c r="C10" s="61" t="s">
        <v>52</v>
      </c>
      <c r="D10" s="64" t="s">
        <v>58</v>
      </c>
      <c r="E10" s="65"/>
      <c r="F10" s="66"/>
      <c r="G10" s="60"/>
      <c r="H10" s="67">
        <v>600255064</v>
      </c>
      <c r="I10" s="156">
        <v>49573.36</v>
      </c>
      <c r="J10" s="69"/>
      <c r="K10" s="70" t="str">
        <f>CONCATENATE(A10,B10,C10,D10)</f>
        <v>B Santander Balance Transfers</v>
      </c>
      <c r="L10" s="71">
        <f t="shared" ref="L10:L73" si="0">+H10</f>
        <v>600255064</v>
      </c>
      <c r="M10" s="70" t="str">
        <f t="shared" ref="M10:M73" si="1">IF(I10&gt;0,""," ")</f>
        <v/>
      </c>
      <c r="N10" s="72">
        <f>I10+J10</f>
        <v>49573.36</v>
      </c>
      <c r="O10" s="70" t="s">
        <v>59</v>
      </c>
      <c r="Q10" s="134" t="str">
        <f t="shared" ref="Q10:Q41" si="2">RIGHT(H10,4)</f>
        <v>5064</v>
      </c>
      <c r="R10" s="134" t="str">
        <f t="shared" ref="R10:R41" si="3">LEFT(L10,5)</f>
        <v>60025</v>
      </c>
      <c r="S10" s="134" t="e">
        <f>VLOOKUP(Q10,#REF!,2,FALSE)</f>
        <v>#REF!</v>
      </c>
      <c r="T10" s="134" t="e">
        <f>VLOOKUP(Q10,#REF!,5,FALSE)</f>
        <v>#REF!</v>
      </c>
      <c r="U10" s="134">
        <f>IF(N10&gt;250,,"Yes")</f>
        <v>0</v>
      </c>
      <c r="V10" s="134" t="e">
        <f>VLOOKUP(R10,#REF!,2,FALSE)</f>
        <v>#REF!</v>
      </c>
    </row>
    <row r="11" spans="1:22" ht="16.5" hidden="1" customHeight="1" x14ac:dyDescent="0.4">
      <c r="A11" s="63" t="s">
        <v>57</v>
      </c>
      <c r="B11" s="87">
        <v>406</v>
      </c>
      <c r="C11" s="61" t="s">
        <v>52</v>
      </c>
      <c r="D11" s="64" t="s">
        <v>62</v>
      </c>
      <c r="E11" s="65"/>
      <c r="F11" s="66">
        <v>42006</v>
      </c>
      <c r="G11" s="60"/>
      <c r="H11" s="132">
        <v>620185111</v>
      </c>
      <c r="I11" s="68">
        <v>1662000</v>
      </c>
      <c r="J11" s="69"/>
      <c r="K11" s="70" t="str">
        <f t="shared" ref="K11:K74" si="4">CONCATENATE(A11,B11,C11,D11)</f>
        <v>B406 SIBA</v>
      </c>
      <c r="L11" s="71">
        <f t="shared" si="0"/>
        <v>620185111</v>
      </c>
      <c r="M11" s="70" t="str">
        <f t="shared" si="1"/>
        <v/>
      </c>
      <c r="N11" s="72">
        <f t="shared" ref="N11:N74" si="5">I11+J11</f>
        <v>1662000</v>
      </c>
      <c r="O11" s="70" t="s">
        <v>59</v>
      </c>
      <c r="Q11" s="134" t="str">
        <f t="shared" si="2"/>
        <v>5111</v>
      </c>
      <c r="R11" s="134" t="str">
        <f t="shared" si="3"/>
        <v>62018</v>
      </c>
      <c r="S11" s="134" t="e">
        <f>VLOOKUP(Q11,#REF!,2,FALSE)</f>
        <v>#REF!</v>
      </c>
      <c r="T11" s="134" t="e">
        <f>VLOOKUP(Q11,#REF!,5,FALSE)</f>
        <v>#REF!</v>
      </c>
      <c r="U11" s="134">
        <f t="shared" ref="U11:U74" si="6">IF(N11&gt;250,,"Yes")</f>
        <v>0</v>
      </c>
      <c r="V11" s="134" t="e">
        <f>VLOOKUP(R11,#REF!,2,FALSE)</f>
        <v>#REF!</v>
      </c>
    </row>
    <row r="12" spans="1:22" ht="16.5" customHeight="1" x14ac:dyDescent="0.4">
      <c r="A12" s="98" t="s">
        <v>57</v>
      </c>
      <c r="B12" s="73">
        <v>407</v>
      </c>
      <c r="C12" s="61" t="s">
        <v>52</v>
      </c>
      <c r="D12" s="64" t="s">
        <v>100</v>
      </c>
      <c r="E12" s="99"/>
      <c r="F12" s="90"/>
      <c r="G12" s="101"/>
      <c r="H12" s="132">
        <v>620185112</v>
      </c>
      <c r="I12" s="77">
        <v>852.13</v>
      </c>
      <c r="J12" s="69"/>
      <c r="K12" s="70" t="str">
        <f t="shared" si="4"/>
        <v>B407 Siba interest</v>
      </c>
      <c r="L12" s="71">
        <f t="shared" si="0"/>
        <v>620185112</v>
      </c>
      <c r="M12" s="70" t="str">
        <f t="shared" si="1"/>
        <v/>
      </c>
      <c r="N12" s="92">
        <f t="shared" si="5"/>
        <v>852.13</v>
      </c>
      <c r="O12" s="70" t="s">
        <v>59</v>
      </c>
      <c r="Q12" s="134" t="str">
        <f t="shared" si="2"/>
        <v>5112</v>
      </c>
      <c r="R12" s="134" t="str">
        <f t="shared" si="3"/>
        <v>62018</v>
      </c>
      <c r="S12" s="134" t="e">
        <f>VLOOKUP(Q12,#REF!,2,FALSE)</f>
        <v>#REF!</v>
      </c>
      <c r="T12" s="134" t="e">
        <f>VLOOKUP(Q12,#REF!,5,FALSE)</f>
        <v>#REF!</v>
      </c>
      <c r="U12" s="134">
        <f t="shared" si="6"/>
        <v>0</v>
      </c>
      <c r="V12" s="134" t="e">
        <f>VLOOKUP(R12,#REF!,2,FALSE)</f>
        <v>#REF!</v>
      </c>
    </row>
    <row r="13" spans="1:22" ht="16.5" hidden="1" customHeight="1" x14ac:dyDescent="0.4">
      <c r="A13" s="63" t="s">
        <v>57</v>
      </c>
      <c r="B13" s="87"/>
      <c r="C13" s="61" t="s">
        <v>52</v>
      </c>
      <c r="D13" s="78" t="s">
        <v>60</v>
      </c>
      <c r="E13" s="74"/>
      <c r="F13" s="79"/>
      <c r="G13" s="80"/>
      <c r="H13" s="76">
        <v>300022445</v>
      </c>
      <c r="I13" s="77">
        <v>30.36</v>
      </c>
      <c r="J13" s="69"/>
      <c r="K13" s="70" t="str">
        <f t="shared" si="4"/>
        <v>B Yespay</v>
      </c>
      <c r="L13" s="71">
        <f t="shared" si="0"/>
        <v>300022445</v>
      </c>
      <c r="M13" s="70" t="str">
        <f t="shared" si="1"/>
        <v/>
      </c>
      <c r="N13" s="72">
        <f t="shared" si="5"/>
        <v>30.36</v>
      </c>
      <c r="O13" s="70" t="s">
        <v>59</v>
      </c>
      <c r="Q13" s="134" t="str">
        <f t="shared" si="2"/>
        <v>2445</v>
      </c>
      <c r="R13" s="134" t="str">
        <f t="shared" si="3"/>
        <v>30002</v>
      </c>
      <c r="S13" s="134" t="e">
        <f>VLOOKUP(Q13,#REF!,2,FALSE)</f>
        <v>#REF!</v>
      </c>
      <c r="T13" s="134" t="e">
        <f>VLOOKUP(Q13,#REF!,5,FALSE)</f>
        <v>#REF!</v>
      </c>
      <c r="U13" s="134" t="str">
        <f t="shared" si="6"/>
        <v>Yes</v>
      </c>
      <c r="V13" s="134" t="e">
        <f>VLOOKUP(R13,#REF!,2,FALSE)</f>
        <v>#REF!</v>
      </c>
    </row>
    <row r="14" spans="1:22" ht="16.5" hidden="1" customHeight="1" x14ac:dyDescent="0.4">
      <c r="A14" s="98" t="s">
        <v>57</v>
      </c>
      <c r="B14" s="73"/>
      <c r="C14" s="61" t="s">
        <v>52</v>
      </c>
      <c r="D14" s="64" t="s">
        <v>87</v>
      </c>
      <c r="E14" s="82"/>
      <c r="F14" s="83"/>
      <c r="G14" s="75"/>
      <c r="H14" s="84">
        <v>620199604</v>
      </c>
      <c r="I14" s="85">
        <v>36.36</v>
      </c>
      <c r="J14" s="69"/>
      <c r="K14" s="70" t="str">
        <f t="shared" si="4"/>
        <v>B Unpd DD Rents Mr Stevenson 002644809</v>
      </c>
      <c r="L14" s="71">
        <f t="shared" si="0"/>
        <v>620199604</v>
      </c>
      <c r="M14" s="70" t="str">
        <f t="shared" si="1"/>
        <v/>
      </c>
      <c r="N14" s="92">
        <f t="shared" si="5"/>
        <v>36.36</v>
      </c>
      <c r="O14" s="91" t="s">
        <v>59</v>
      </c>
      <c r="Q14" s="134" t="str">
        <f t="shared" si="2"/>
        <v>9604</v>
      </c>
      <c r="R14" s="134" t="str">
        <f t="shared" si="3"/>
        <v>62019</v>
      </c>
      <c r="S14" s="134" t="e">
        <f>VLOOKUP(Q14,#REF!,2,FALSE)</f>
        <v>#REF!</v>
      </c>
      <c r="T14" s="134" t="e">
        <f>VLOOKUP(Q14,#REF!,5,FALSE)</f>
        <v>#REF!</v>
      </c>
      <c r="U14" s="134" t="str">
        <f t="shared" si="6"/>
        <v>Yes</v>
      </c>
      <c r="V14" s="134" t="e">
        <f>VLOOKUP(R14,#REF!,2,FALSE)</f>
        <v>#REF!</v>
      </c>
    </row>
    <row r="15" spans="1:22" ht="16.5" hidden="1" customHeight="1" x14ac:dyDescent="0.4">
      <c r="A15" s="63" t="s">
        <v>57</v>
      </c>
      <c r="B15" s="73">
        <v>408</v>
      </c>
      <c r="C15" s="61" t="s">
        <v>52</v>
      </c>
      <c r="D15" s="64" t="s">
        <v>65</v>
      </c>
      <c r="E15" s="65"/>
      <c r="F15" s="66"/>
      <c r="G15" s="60"/>
      <c r="H15" s="67">
        <v>620062706</v>
      </c>
      <c r="I15" s="94">
        <v>42.1</v>
      </c>
      <c r="J15" s="69"/>
      <c r="K15" s="70" t="str">
        <f t="shared" si="4"/>
        <v>B408 O2 - Out of phone Hours</v>
      </c>
      <c r="L15" s="71">
        <f t="shared" si="0"/>
        <v>620062706</v>
      </c>
      <c r="M15" s="70" t="str">
        <f t="shared" si="1"/>
        <v/>
      </c>
      <c r="N15" s="72">
        <f t="shared" si="5"/>
        <v>42.1</v>
      </c>
      <c r="O15" s="70" t="s">
        <v>59</v>
      </c>
      <c r="Q15" s="134" t="str">
        <f t="shared" si="2"/>
        <v>2706</v>
      </c>
      <c r="R15" s="134" t="str">
        <f t="shared" si="3"/>
        <v>62006</v>
      </c>
      <c r="S15" s="134" t="e">
        <f>VLOOKUP(Q15,#REF!,2,FALSE)</f>
        <v>#REF!</v>
      </c>
      <c r="T15" s="134" t="e">
        <f>VLOOKUP(Q15,#REF!,5,FALSE)</f>
        <v>#REF!</v>
      </c>
      <c r="U15" s="134" t="str">
        <f t="shared" si="6"/>
        <v>Yes</v>
      </c>
      <c r="V15" s="134" t="e">
        <f>VLOOKUP(R15,#REF!,2,FALSE)</f>
        <v>#REF!</v>
      </c>
    </row>
    <row r="16" spans="1:22" s="37" customFormat="1" ht="16.5" hidden="1" customHeight="1" x14ac:dyDescent="0.4">
      <c r="A16" s="63" t="s">
        <v>57</v>
      </c>
      <c r="B16" s="73">
        <v>409</v>
      </c>
      <c r="C16" s="61" t="s">
        <v>52</v>
      </c>
      <c r="D16" s="64" t="s">
        <v>96</v>
      </c>
      <c r="E16" s="82"/>
      <c r="F16" s="83">
        <v>42009</v>
      </c>
      <c r="G16" s="75"/>
      <c r="H16" s="84">
        <v>795063035</v>
      </c>
      <c r="I16" s="85">
        <v>167.5</v>
      </c>
      <c r="J16" s="69"/>
      <c r="K16" s="70" t="str">
        <f t="shared" si="4"/>
        <v>B409 NW Purchasing Card</v>
      </c>
      <c r="L16" s="71">
        <f t="shared" si="0"/>
        <v>795063035</v>
      </c>
      <c r="M16" s="70" t="str">
        <f t="shared" si="1"/>
        <v/>
      </c>
      <c r="N16" s="72">
        <f t="shared" si="5"/>
        <v>167.5</v>
      </c>
      <c r="O16" s="70" t="s">
        <v>59</v>
      </c>
      <c r="P16" s="136"/>
      <c r="Q16" s="134" t="str">
        <f t="shared" si="2"/>
        <v>3035</v>
      </c>
      <c r="R16" s="134" t="str">
        <f t="shared" si="3"/>
        <v>79506</v>
      </c>
      <c r="S16" s="134" t="e">
        <f>VLOOKUP(Q16,#REF!,2,FALSE)</f>
        <v>#REF!</v>
      </c>
      <c r="T16" s="134" t="e">
        <f>VLOOKUP(Q16,#REF!,5,FALSE)</f>
        <v>#REF!</v>
      </c>
      <c r="U16" s="134" t="str">
        <f t="shared" si="6"/>
        <v>Yes</v>
      </c>
      <c r="V16" s="134" t="e">
        <f>VLOOKUP(R16,#REF!,2,FALSE)</f>
        <v>#REF!</v>
      </c>
    </row>
    <row r="17" spans="1:22" s="37" customFormat="1" ht="16.5" hidden="1" customHeight="1" x14ac:dyDescent="0.4">
      <c r="A17" s="63" t="s">
        <v>57</v>
      </c>
      <c r="B17" s="73"/>
      <c r="C17" s="61" t="s">
        <v>52</v>
      </c>
      <c r="D17" s="64" t="s">
        <v>72</v>
      </c>
      <c r="E17" s="65"/>
      <c r="F17" s="66"/>
      <c r="G17" s="75"/>
      <c r="H17" s="67">
        <v>680035003</v>
      </c>
      <c r="I17" s="77">
        <v>1749883</v>
      </c>
      <c r="J17" s="69"/>
      <c r="K17" s="70" t="str">
        <f t="shared" si="4"/>
        <v>B LCC Precept</v>
      </c>
      <c r="L17" s="71">
        <f t="shared" si="0"/>
        <v>680035003</v>
      </c>
      <c r="M17" s="70" t="str">
        <f t="shared" si="1"/>
        <v/>
      </c>
      <c r="N17" s="72">
        <f t="shared" si="5"/>
        <v>1749883</v>
      </c>
      <c r="O17" s="70" t="s">
        <v>59</v>
      </c>
      <c r="P17" s="136"/>
      <c r="Q17" s="134" t="str">
        <f t="shared" si="2"/>
        <v>5003</v>
      </c>
      <c r="R17" s="134" t="str">
        <f t="shared" si="3"/>
        <v>68003</v>
      </c>
      <c r="S17" s="134" t="e">
        <f>VLOOKUP(Q17,#REF!,2,FALSE)</f>
        <v>#REF!</v>
      </c>
      <c r="T17" s="134" t="e">
        <f>VLOOKUP(Q17,#REF!,5,FALSE)</f>
        <v>#REF!</v>
      </c>
      <c r="U17" s="134">
        <f t="shared" si="6"/>
        <v>0</v>
      </c>
      <c r="V17" s="134" t="e">
        <f>VLOOKUP(R17,#REF!,2,FALSE)</f>
        <v>#REF!</v>
      </c>
    </row>
    <row r="18" spans="1:22" ht="16.5" hidden="1" customHeight="1" x14ac:dyDescent="0.4">
      <c r="A18" s="63" t="s">
        <v>57</v>
      </c>
      <c r="B18" s="73"/>
      <c r="C18" s="61" t="s">
        <v>52</v>
      </c>
      <c r="D18" s="88" t="s">
        <v>72</v>
      </c>
      <c r="E18" s="89"/>
      <c r="F18" s="90"/>
      <c r="G18" s="101"/>
      <c r="H18" s="67">
        <v>680035017</v>
      </c>
      <c r="I18" s="77">
        <v>46096</v>
      </c>
      <c r="J18" s="69"/>
      <c r="K18" s="70" t="str">
        <f t="shared" si="4"/>
        <v>B LCC Precept</v>
      </c>
      <c r="L18" s="71">
        <f t="shared" si="0"/>
        <v>680035017</v>
      </c>
      <c r="M18" s="70" t="str">
        <f t="shared" si="1"/>
        <v/>
      </c>
      <c r="N18" s="72">
        <f t="shared" si="5"/>
        <v>46096</v>
      </c>
      <c r="O18" s="70" t="s">
        <v>59</v>
      </c>
      <c r="Q18" s="134" t="str">
        <f t="shared" si="2"/>
        <v>5017</v>
      </c>
      <c r="R18" s="134" t="str">
        <f t="shared" si="3"/>
        <v>68003</v>
      </c>
      <c r="S18" s="134" t="e">
        <f>VLOOKUP(Q18,#REF!,2,FALSE)</f>
        <v>#REF!</v>
      </c>
      <c r="T18" s="134" t="e">
        <f>VLOOKUP(Q18,#REF!,5,FALSE)</f>
        <v>#REF!</v>
      </c>
      <c r="U18" s="134">
        <f t="shared" si="6"/>
        <v>0</v>
      </c>
      <c r="V18" s="134" t="e">
        <f>VLOOKUP(R18,#REF!,2,FALSE)</f>
        <v>#REF!</v>
      </c>
    </row>
    <row r="19" spans="1:22" ht="16.5" hidden="1" customHeight="1" x14ac:dyDescent="0.4">
      <c r="A19" s="63" t="s">
        <v>57</v>
      </c>
      <c r="B19" s="73"/>
      <c r="C19" s="61" t="s">
        <v>52</v>
      </c>
      <c r="D19" s="88" t="s">
        <v>73</v>
      </c>
      <c r="E19" s="65"/>
      <c r="F19" s="66"/>
      <c r="G19" s="60"/>
      <c r="H19" s="84">
        <v>680035002</v>
      </c>
      <c r="I19" s="102">
        <v>290522.2</v>
      </c>
      <c r="J19" s="69"/>
      <c r="K19" s="70" t="str">
        <f t="shared" si="4"/>
        <v>B LPA Precept</v>
      </c>
      <c r="L19" s="71">
        <f t="shared" si="0"/>
        <v>680035002</v>
      </c>
      <c r="M19" s="70" t="str">
        <f t="shared" si="1"/>
        <v/>
      </c>
      <c r="N19" s="72">
        <f t="shared" si="5"/>
        <v>290522.2</v>
      </c>
      <c r="O19" s="70" t="s">
        <v>59</v>
      </c>
      <c r="Q19" s="134" t="str">
        <f t="shared" si="2"/>
        <v>5002</v>
      </c>
      <c r="R19" s="134" t="str">
        <f t="shared" si="3"/>
        <v>68003</v>
      </c>
      <c r="S19" s="134" t="e">
        <f>VLOOKUP(Q19,#REF!,2,FALSE)</f>
        <v>#REF!</v>
      </c>
      <c r="T19" s="134" t="e">
        <f>VLOOKUP(Q19,#REF!,5,FALSE)</f>
        <v>#REF!</v>
      </c>
      <c r="U19" s="134">
        <f t="shared" si="6"/>
        <v>0</v>
      </c>
      <c r="V19" s="134" t="e">
        <f>VLOOKUP(R19,#REF!,2,FALSE)</f>
        <v>#REF!</v>
      </c>
    </row>
    <row r="20" spans="1:22" s="37" customFormat="1" ht="16.5" hidden="1" customHeight="1" x14ac:dyDescent="0.4">
      <c r="A20" s="63" t="s">
        <v>57</v>
      </c>
      <c r="B20" s="87"/>
      <c r="C20" s="61" t="s">
        <v>52</v>
      </c>
      <c r="D20" s="64" t="s">
        <v>73</v>
      </c>
      <c r="E20" s="65"/>
      <c r="F20" s="66"/>
      <c r="G20" s="60"/>
      <c r="H20" s="84">
        <v>680035906</v>
      </c>
      <c r="I20" s="102">
        <v>7539.9</v>
      </c>
      <c r="J20" s="69"/>
      <c r="K20" s="70" t="str">
        <f t="shared" si="4"/>
        <v>B LPA Precept</v>
      </c>
      <c r="L20" s="157">
        <v>140012430</v>
      </c>
      <c r="M20" s="70" t="str">
        <f t="shared" si="1"/>
        <v/>
      </c>
      <c r="N20" s="72">
        <f t="shared" si="5"/>
        <v>7539.9</v>
      </c>
      <c r="O20" s="70" t="s">
        <v>59</v>
      </c>
      <c r="P20" s="136"/>
      <c r="Q20" s="134" t="str">
        <f t="shared" si="2"/>
        <v>5906</v>
      </c>
      <c r="R20" s="134" t="str">
        <f t="shared" si="3"/>
        <v>14001</v>
      </c>
      <c r="S20" s="134" t="e">
        <f>VLOOKUP(Q20,#REF!,2,FALSE)</f>
        <v>#REF!</v>
      </c>
      <c r="T20" s="134" t="e">
        <f>VLOOKUP(Q20,#REF!,5,FALSE)</f>
        <v>#REF!</v>
      </c>
      <c r="U20" s="134">
        <f t="shared" si="6"/>
        <v>0</v>
      </c>
      <c r="V20" s="134" t="e">
        <f>VLOOKUP(R20,#REF!,2,FALSE)</f>
        <v>#REF!</v>
      </c>
    </row>
    <row r="21" spans="1:22" ht="16.5" hidden="1" customHeight="1" x14ac:dyDescent="0.4">
      <c r="A21" s="63" t="s">
        <v>57</v>
      </c>
      <c r="B21" s="73"/>
      <c r="C21" s="61" t="s">
        <v>52</v>
      </c>
      <c r="D21" s="64" t="s">
        <v>74</v>
      </c>
      <c r="E21" s="65"/>
      <c r="F21" s="66"/>
      <c r="G21" s="60"/>
      <c r="H21" s="67">
        <v>680035000</v>
      </c>
      <c r="I21" s="77">
        <v>97539</v>
      </c>
      <c r="J21" s="69"/>
      <c r="K21" s="70" t="str">
        <f t="shared" si="4"/>
        <v>B Leics &amp; Rutland Precept</v>
      </c>
      <c r="L21" s="71">
        <f t="shared" si="0"/>
        <v>680035000</v>
      </c>
      <c r="M21" s="70" t="str">
        <f t="shared" si="1"/>
        <v/>
      </c>
      <c r="N21" s="92">
        <f t="shared" si="5"/>
        <v>97539</v>
      </c>
      <c r="O21" s="91" t="s">
        <v>59</v>
      </c>
      <c r="Q21" s="134" t="str">
        <f t="shared" si="2"/>
        <v>5000</v>
      </c>
      <c r="R21" s="134" t="str">
        <f t="shared" si="3"/>
        <v>68003</v>
      </c>
      <c r="S21" s="134" t="e">
        <f>VLOOKUP(Q21,#REF!,2,FALSE)</f>
        <v>#REF!</v>
      </c>
      <c r="T21" s="134" t="e">
        <f>VLOOKUP(Q21,#REF!,5,FALSE)</f>
        <v>#REF!</v>
      </c>
      <c r="U21" s="134">
        <f t="shared" si="6"/>
        <v>0</v>
      </c>
      <c r="V21" s="134" t="e">
        <f>VLOOKUP(R21,#REF!,2,FALSE)</f>
        <v>#REF!</v>
      </c>
    </row>
    <row r="22" spans="1:22" ht="16.5" hidden="1" customHeight="1" x14ac:dyDescent="0.4">
      <c r="A22" s="63" t="s">
        <v>57</v>
      </c>
      <c r="B22" s="73"/>
      <c r="C22" s="61" t="s">
        <v>52</v>
      </c>
      <c r="D22" s="64" t="s">
        <v>74</v>
      </c>
      <c r="E22" s="65"/>
      <c r="F22" s="66"/>
      <c r="G22" s="60"/>
      <c r="H22" s="67">
        <v>680035907</v>
      </c>
      <c r="I22" s="77">
        <v>2531</v>
      </c>
      <c r="J22" s="69"/>
      <c r="K22" s="70" t="str">
        <f t="shared" si="4"/>
        <v>B Leics &amp; Rutland Precept</v>
      </c>
      <c r="L22" s="71">
        <f t="shared" si="0"/>
        <v>680035907</v>
      </c>
      <c r="M22" s="70" t="str">
        <f t="shared" si="1"/>
        <v/>
      </c>
      <c r="N22" s="72">
        <f t="shared" si="5"/>
        <v>2531</v>
      </c>
      <c r="O22" s="70" t="s">
        <v>59</v>
      </c>
      <c r="Q22" s="134" t="str">
        <f t="shared" si="2"/>
        <v>5907</v>
      </c>
      <c r="R22" s="134" t="str">
        <f t="shared" si="3"/>
        <v>68003</v>
      </c>
      <c r="S22" s="134" t="e">
        <f>VLOOKUP(Q22,#REF!,2,FALSE)</f>
        <v>#REF!</v>
      </c>
      <c r="T22" s="134" t="e">
        <f>VLOOKUP(Q22,#REF!,5,FALSE)</f>
        <v>#REF!</v>
      </c>
      <c r="U22" s="134">
        <f t="shared" si="6"/>
        <v>0</v>
      </c>
      <c r="V22" s="134" t="e">
        <f>VLOOKUP(R22,#REF!,2,FALSE)</f>
        <v>#REF!</v>
      </c>
    </row>
    <row r="23" spans="1:22" s="37" customFormat="1" ht="16.5" hidden="1" customHeight="1" x14ac:dyDescent="0.4">
      <c r="A23" s="63" t="s">
        <v>57</v>
      </c>
      <c r="B23" s="87"/>
      <c r="C23" s="61" t="s">
        <v>52</v>
      </c>
      <c r="D23" s="64" t="s">
        <v>74</v>
      </c>
      <c r="E23" s="65"/>
      <c r="F23" s="66"/>
      <c r="G23" s="60"/>
      <c r="H23" s="67">
        <v>680035919</v>
      </c>
      <c r="I23" s="77">
        <v>11692</v>
      </c>
      <c r="J23" s="69"/>
      <c r="K23" s="70" t="str">
        <f t="shared" si="4"/>
        <v>B Leics &amp; Rutland Precept</v>
      </c>
      <c r="L23" s="71">
        <f t="shared" si="0"/>
        <v>680035919</v>
      </c>
      <c r="M23" s="70" t="str">
        <f t="shared" si="1"/>
        <v/>
      </c>
      <c r="N23" s="72">
        <f t="shared" si="5"/>
        <v>11692</v>
      </c>
      <c r="O23" s="70" t="s">
        <v>59</v>
      </c>
      <c r="P23" s="136"/>
      <c r="Q23" s="134" t="str">
        <f t="shared" si="2"/>
        <v>5919</v>
      </c>
      <c r="R23" s="134" t="str">
        <f t="shared" si="3"/>
        <v>68003</v>
      </c>
      <c r="S23" s="134" t="e">
        <f>VLOOKUP(Q23,#REF!,2,FALSE)</f>
        <v>#REF!</v>
      </c>
      <c r="T23" s="134" t="e">
        <f>VLOOKUP(Q23,#REF!,5,FALSE)</f>
        <v>#REF!</v>
      </c>
      <c r="U23" s="134">
        <f t="shared" si="6"/>
        <v>0</v>
      </c>
      <c r="V23" s="134" t="e">
        <f>VLOOKUP(R23,#REF!,2,FALSE)</f>
        <v>#REF!</v>
      </c>
    </row>
    <row r="24" spans="1:22" ht="16.5" hidden="1" customHeight="1" x14ac:dyDescent="0.4">
      <c r="A24" s="98" t="s">
        <v>57</v>
      </c>
      <c r="B24" s="87"/>
      <c r="C24" s="61" t="s">
        <v>52</v>
      </c>
      <c r="D24" s="64" t="s">
        <v>74</v>
      </c>
      <c r="E24" s="65"/>
      <c r="F24" s="66"/>
      <c r="G24" s="60"/>
      <c r="H24" s="67">
        <v>680035923</v>
      </c>
      <c r="I24" s="77"/>
      <c r="J24" s="69">
        <v>238</v>
      </c>
      <c r="K24" s="70" t="str">
        <f t="shared" si="4"/>
        <v>B Leics &amp; Rutland Precept</v>
      </c>
      <c r="L24" s="71">
        <f t="shared" si="0"/>
        <v>680035923</v>
      </c>
      <c r="M24" s="70" t="str">
        <f t="shared" si="1"/>
        <v xml:space="preserve"> </v>
      </c>
      <c r="N24" s="92">
        <f t="shared" si="5"/>
        <v>238</v>
      </c>
      <c r="O24" s="91" t="s">
        <v>59</v>
      </c>
      <c r="Q24" s="134" t="str">
        <f t="shared" si="2"/>
        <v>5923</v>
      </c>
      <c r="R24" s="134" t="str">
        <f t="shared" si="3"/>
        <v>68003</v>
      </c>
      <c r="S24" s="134" t="e">
        <f>VLOOKUP(Q24,#REF!,2,FALSE)</f>
        <v>#REF!</v>
      </c>
      <c r="T24" s="134" t="e">
        <f>VLOOKUP(Q24,#REF!,5,FALSE)</f>
        <v>#REF!</v>
      </c>
      <c r="U24" s="134" t="str">
        <f t="shared" si="6"/>
        <v>Yes</v>
      </c>
      <c r="V24" s="134" t="e">
        <f>VLOOKUP(R24,#REF!,2,FALSE)</f>
        <v>#REF!</v>
      </c>
    </row>
    <row r="25" spans="1:22" ht="16.5" hidden="1" customHeight="1" x14ac:dyDescent="0.4">
      <c r="A25" s="63" t="s">
        <v>57</v>
      </c>
      <c r="B25" s="73">
        <v>410</v>
      </c>
      <c r="C25" s="61" t="s">
        <v>52</v>
      </c>
      <c r="D25" s="64" t="s">
        <v>62</v>
      </c>
      <c r="E25" s="89"/>
      <c r="F25" s="90">
        <v>42010</v>
      </c>
      <c r="G25" s="95"/>
      <c r="H25" s="132">
        <v>620185111</v>
      </c>
      <c r="I25" s="85">
        <v>106000</v>
      </c>
      <c r="J25" s="96"/>
      <c r="K25" s="70" t="str">
        <f t="shared" si="4"/>
        <v>B410 SIBA</v>
      </c>
      <c r="L25" s="71">
        <f t="shared" si="0"/>
        <v>620185111</v>
      </c>
      <c r="M25" s="70" t="str">
        <f t="shared" si="1"/>
        <v/>
      </c>
      <c r="N25" s="72">
        <f t="shared" si="5"/>
        <v>106000</v>
      </c>
      <c r="O25" s="70" t="s">
        <v>59</v>
      </c>
      <c r="Q25" s="134" t="str">
        <f t="shared" si="2"/>
        <v>5111</v>
      </c>
      <c r="R25" s="134" t="str">
        <f t="shared" si="3"/>
        <v>62018</v>
      </c>
      <c r="S25" s="134" t="e">
        <f>VLOOKUP(Q25,#REF!,2,FALSE)</f>
        <v>#REF!</v>
      </c>
      <c r="T25" s="134" t="e">
        <f>VLOOKUP(Q25,#REF!,5,FALSE)</f>
        <v>#REF!</v>
      </c>
      <c r="U25" s="134">
        <f t="shared" si="6"/>
        <v>0</v>
      </c>
      <c r="V25" s="134" t="e">
        <f>VLOOKUP(R25,#REF!,2,FALSE)</f>
        <v>#REF!</v>
      </c>
    </row>
    <row r="26" spans="1:22" ht="16.5" customHeight="1" x14ac:dyDescent="0.4">
      <c r="A26" s="63" t="s">
        <v>57</v>
      </c>
      <c r="B26" s="73">
        <v>411</v>
      </c>
      <c r="C26" s="61" t="s">
        <v>52</v>
      </c>
      <c r="D26" s="88" t="s">
        <v>68</v>
      </c>
      <c r="E26" s="99"/>
      <c r="F26" s="100"/>
      <c r="G26" s="90"/>
      <c r="H26" s="67">
        <v>620199600</v>
      </c>
      <c r="I26" s="77">
        <v>4512.67</v>
      </c>
      <c r="J26" s="69"/>
      <c r="K26" s="70" t="str">
        <f t="shared" si="4"/>
        <v>B411 Unpd Rents DD Dwellings</v>
      </c>
      <c r="L26" s="71">
        <f t="shared" si="0"/>
        <v>620199600</v>
      </c>
      <c r="M26" s="70" t="str">
        <f t="shared" si="1"/>
        <v/>
      </c>
      <c r="N26" s="72">
        <f t="shared" si="5"/>
        <v>4512.67</v>
      </c>
      <c r="O26" s="70" t="s">
        <v>59</v>
      </c>
      <c r="Q26" s="134" t="str">
        <f t="shared" si="2"/>
        <v>9600</v>
      </c>
      <c r="R26" s="134" t="str">
        <f t="shared" si="3"/>
        <v>62019</v>
      </c>
      <c r="S26" s="134" t="e">
        <f>VLOOKUP(Q26,#REF!,2,FALSE)</f>
        <v>#REF!</v>
      </c>
      <c r="T26" s="134" t="e">
        <f>VLOOKUP(Q26,#REF!,5,FALSE)</f>
        <v>#REF!</v>
      </c>
      <c r="U26" s="134">
        <f t="shared" si="6"/>
        <v>0</v>
      </c>
      <c r="V26" s="134" t="e">
        <f>VLOOKUP(R26,#REF!,2,FALSE)</f>
        <v>#REF!</v>
      </c>
    </row>
    <row r="27" spans="1:22" s="37" customFormat="1" ht="16.5" hidden="1" customHeight="1" x14ac:dyDescent="0.4">
      <c r="A27" s="63" t="s">
        <v>57</v>
      </c>
      <c r="B27" s="73">
        <v>411</v>
      </c>
      <c r="C27" s="61" t="s">
        <v>52</v>
      </c>
      <c r="D27" s="88" t="s">
        <v>67</v>
      </c>
      <c r="E27" s="99"/>
      <c r="F27" s="100"/>
      <c r="G27" s="90"/>
      <c r="H27" s="67">
        <v>620199604</v>
      </c>
      <c r="I27" s="94">
        <v>50</v>
      </c>
      <c r="J27" s="69"/>
      <c r="K27" s="70" t="str">
        <f t="shared" si="4"/>
        <v>B411 Unpd Rents DD Garages</v>
      </c>
      <c r="L27" s="71">
        <f t="shared" si="0"/>
        <v>620199604</v>
      </c>
      <c r="M27" s="70" t="str">
        <f t="shared" si="1"/>
        <v/>
      </c>
      <c r="N27" s="72">
        <f t="shared" si="5"/>
        <v>50</v>
      </c>
      <c r="O27" s="70" t="s">
        <v>59</v>
      </c>
      <c r="P27" s="136"/>
      <c r="Q27" s="134" t="str">
        <f t="shared" si="2"/>
        <v>9604</v>
      </c>
      <c r="R27" s="134" t="str">
        <f t="shared" si="3"/>
        <v>62019</v>
      </c>
      <c r="S27" s="134" t="e">
        <f>VLOOKUP(Q27,#REF!,2,FALSE)</f>
        <v>#REF!</v>
      </c>
      <c r="T27" s="134" t="e">
        <f>VLOOKUP(Q27,#REF!,5,FALSE)</f>
        <v>#REF!</v>
      </c>
      <c r="U27" s="134" t="str">
        <f t="shared" si="6"/>
        <v>Yes</v>
      </c>
      <c r="V27" s="134" t="e">
        <f>VLOOKUP(R27,#REF!,2,FALSE)</f>
        <v>#REF!</v>
      </c>
    </row>
    <row r="28" spans="1:22" s="37" customFormat="1" ht="16.5" customHeight="1" x14ac:dyDescent="0.4">
      <c r="A28" s="63" t="s">
        <v>57</v>
      </c>
      <c r="B28" s="43">
        <v>412</v>
      </c>
      <c r="C28" s="61" t="s">
        <v>52</v>
      </c>
      <c r="D28" s="88" t="s">
        <v>66</v>
      </c>
      <c r="E28" s="90"/>
      <c r="F28" s="158"/>
      <c r="G28" s="101"/>
      <c r="H28" s="67">
        <v>620042006</v>
      </c>
      <c r="I28" s="159">
        <v>1204.81</v>
      </c>
      <c r="J28" s="97"/>
      <c r="K28" s="70" t="str">
        <f t="shared" si="4"/>
        <v>B412 Grenke Leasing</v>
      </c>
      <c r="L28" s="71">
        <f t="shared" si="0"/>
        <v>620042006</v>
      </c>
      <c r="M28" s="70" t="str">
        <f t="shared" si="1"/>
        <v/>
      </c>
      <c r="N28" s="72">
        <f t="shared" si="5"/>
        <v>1204.81</v>
      </c>
      <c r="O28" s="70" t="s">
        <v>59</v>
      </c>
      <c r="P28" s="136"/>
      <c r="Q28" s="134" t="str">
        <f t="shared" si="2"/>
        <v>2006</v>
      </c>
      <c r="R28" s="134" t="str">
        <f t="shared" si="3"/>
        <v>62004</v>
      </c>
      <c r="S28" s="134" t="e">
        <f>VLOOKUP(Q28,#REF!,2,FALSE)</f>
        <v>#REF!</v>
      </c>
      <c r="T28" s="134" t="e">
        <f>VLOOKUP(Q28,#REF!,5,FALSE)</f>
        <v>#REF!</v>
      </c>
      <c r="U28" s="134">
        <f t="shared" si="6"/>
        <v>0</v>
      </c>
      <c r="V28" s="134" t="e">
        <f>VLOOKUP(R28,#REF!,2,FALSE)</f>
        <v>#REF!</v>
      </c>
    </row>
    <row r="29" spans="1:22" s="37" customFormat="1" ht="16.5" hidden="1" customHeight="1" x14ac:dyDescent="0.4">
      <c r="A29" s="98" t="s">
        <v>57</v>
      </c>
      <c r="B29" s="87">
        <v>412</v>
      </c>
      <c r="C29" s="61" t="s">
        <v>52</v>
      </c>
      <c r="D29" s="88" t="s">
        <v>66</v>
      </c>
      <c r="E29" s="90"/>
      <c r="F29" s="158"/>
      <c r="G29" s="101"/>
      <c r="H29" s="67">
        <v>600165005</v>
      </c>
      <c r="I29" s="159">
        <v>240.96</v>
      </c>
      <c r="J29" s="69"/>
      <c r="K29" s="70" t="str">
        <f t="shared" si="4"/>
        <v>B412 Grenke Leasing</v>
      </c>
      <c r="L29" s="71">
        <f t="shared" si="0"/>
        <v>600165005</v>
      </c>
      <c r="M29" s="70" t="str">
        <f t="shared" si="1"/>
        <v/>
      </c>
      <c r="N29" s="92">
        <f t="shared" si="5"/>
        <v>240.96</v>
      </c>
      <c r="O29" s="91" t="s">
        <v>59</v>
      </c>
      <c r="P29" s="136"/>
      <c r="Q29" s="134" t="str">
        <f t="shared" si="2"/>
        <v>5005</v>
      </c>
      <c r="R29" s="134" t="str">
        <f t="shared" si="3"/>
        <v>60016</v>
      </c>
      <c r="S29" s="134" t="e">
        <f>VLOOKUP(Q29,#REF!,2,FALSE)</f>
        <v>#REF!</v>
      </c>
      <c r="T29" s="134" t="e">
        <f>VLOOKUP(Q29,#REF!,5,FALSE)</f>
        <v>#REF!</v>
      </c>
      <c r="U29" s="134" t="str">
        <f t="shared" si="6"/>
        <v>Yes</v>
      </c>
      <c r="V29" s="134" t="e">
        <f>VLOOKUP(R29,#REF!,2,FALSE)</f>
        <v>#REF!</v>
      </c>
    </row>
    <row r="30" spans="1:22" s="37" customFormat="1" ht="16.5" customHeight="1" x14ac:dyDescent="0.4">
      <c r="A30" s="98" t="s">
        <v>57</v>
      </c>
      <c r="B30" s="87">
        <v>413</v>
      </c>
      <c r="C30" s="61" t="s">
        <v>52</v>
      </c>
      <c r="D30" s="88" t="s">
        <v>66</v>
      </c>
      <c r="E30" s="90"/>
      <c r="F30" s="158"/>
      <c r="G30" s="101"/>
      <c r="H30" s="67">
        <v>620042006</v>
      </c>
      <c r="I30" s="159">
        <v>3975.87</v>
      </c>
      <c r="J30" s="69"/>
      <c r="K30" s="70" t="str">
        <f t="shared" si="4"/>
        <v>B413 Grenke Leasing</v>
      </c>
      <c r="L30" s="71">
        <f t="shared" si="0"/>
        <v>620042006</v>
      </c>
      <c r="M30" s="70" t="str">
        <f t="shared" si="1"/>
        <v/>
      </c>
      <c r="N30" s="92">
        <f t="shared" si="5"/>
        <v>3975.87</v>
      </c>
      <c r="O30" s="91" t="s">
        <v>59</v>
      </c>
      <c r="P30" s="136"/>
      <c r="Q30" s="134" t="str">
        <f t="shared" si="2"/>
        <v>2006</v>
      </c>
      <c r="R30" s="134" t="str">
        <f t="shared" si="3"/>
        <v>62004</v>
      </c>
      <c r="S30" s="134" t="e">
        <f>VLOOKUP(Q30,#REF!,2,FALSE)</f>
        <v>#REF!</v>
      </c>
      <c r="T30" s="134" t="e">
        <f>VLOOKUP(Q30,#REF!,5,FALSE)</f>
        <v>#REF!</v>
      </c>
      <c r="U30" s="134">
        <f t="shared" si="6"/>
        <v>0</v>
      </c>
      <c r="V30" s="134" t="e">
        <f>VLOOKUP(R30,#REF!,2,FALSE)</f>
        <v>#REF!</v>
      </c>
    </row>
    <row r="31" spans="1:22" ht="16.5" hidden="1" customHeight="1" x14ac:dyDescent="0.4">
      <c r="A31" s="98" t="s">
        <v>57</v>
      </c>
      <c r="B31" s="87">
        <v>413</v>
      </c>
      <c r="C31" s="61" t="s">
        <v>52</v>
      </c>
      <c r="D31" s="88" t="s">
        <v>66</v>
      </c>
      <c r="E31" s="65"/>
      <c r="F31" s="66"/>
      <c r="G31" s="60"/>
      <c r="H31" s="67">
        <v>600165005</v>
      </c>
      <c r="I31" s="77">
        <v>795.17</v>
      </c>
      <c r="J31" s="69"/>
      <c r="K31" s="70" t="str">
        <f t="shared" si="4"/>
        <v>B413 Grenke Leasing</v>
      </c>
      <c r="L31" s="71">
        <f t="shared" si="0"/>
        <v>600165005</v>
      </c>
      <c r="M31" s="70" t="str">
        <f t="shared" si="1"/>
        <v/>
      </c>
      <c r="N31" s="92">
        <f t="shared" si="5"/>
        <v>795.17</v>
      </c>
      <c r="O31" s="91" t="s">
        <v>59</v>
      </c>
      <c r="Q31" s="134" t="str">
        <f t="shared" si="2"/>
        <v>5005</v>
      </c>
      <c r="R31" s="134" t="str">
        <f t="shared" si="3"/>
        <v>60016</v>
      </c>
      <c r="S31" s="134" t="e">
        <f>VLOOKUP(Q31,#REF!,2,FALSE)</f>
        <v>#REF!</v>
      </c>
      <c r="T31" s="134" t="e">
        <f>VLOOKUP(Q31,#REF!,5,FALSE)</f>
        <v>#REF!</v>
      </c>
      <c r="U31" s="134">
        <f t="shared" si="6"/>
        <v>0</v>
      </c>
      <c r="V31" s="134" t="e">
        <f>VLOOKUP(R31,#REF!,2,FALSE)</f>
        <v>#REF!</v>
      </c>
    </row>
    <row r="32" spans="1:22" ht="16.5" hidden="1" customHeight="1" x14ac:dyDescent="0.4">
      <c r="A32" s="98" t="s">
        <v>57</v>
      </c>
      <c r="B32" s="87">
        <v>414</v>
      </c>
      <c r="C32" s="61" t="s">
        <v>52</v>
      </c>
      <c r="D32" s="64" t="s">
        <v>63</v>
      </c>
      <c r="E32" s="65"/>
      <c r="F32" s="66"/>
      <c r="G32" s="60"/>
      <c r="H32" s="81">
        <v>680019080</v>
      </c>
      <c r="I32" s="77">
        <v>7660.62</v>
      </c>
      <c r="J32" s="69"/>
      <c r="K32" s="70" t="str">
        <f t="shared" si="4"/>
        <v>B414 Unpaid D/d C/Tax</v>
      </c>
      <c r="L32" s="71">
        <f t="shared" si="0"/>
        <v>680019080</v>
      </c>
      <c r="M32" s="70" t="str">
        <f t="shared" si="1"/>
        <v/>
      </c>
      <c r="N32" s="92">
        <f t="shared" si="5"/>
        <v>7660.62</v>
      </c>
      <c r="O32" s="91" t="s">
        <v>59</v>
      </c>
      <c r="Q32" s="134" t="str">
        <f t="shared" si="2"/>
        <v>9080</v>
      </c>
      <c r="R32" s="134" t="str">
        <f t="shared" si="3"/>
        <v>68001</v>
      </c>
      <c r="S32" s="134" t="e">
        <f>VLOOKUP(Q32,#REF!,2,FALSE)</f>
        <v>#REF!</v>
      </c>
      <c r="T32" s="134" t="e">
        <f>VLOOKUP(Q32,#REF!,5,FALSE)</f>
        <v>#REF!</v>
      </c>
      <c r="U32" s="134">
        <f t="shared" si="6"/>
        <v>0</v>
      </c>
      <c r="V32" s="134" t="e">
        <f>VLOOKUP(R32,#REF!,2,FALSE)</f>
        <v>#REF!</v>
      </c>
    </row>
    <row r="33" spans="1:22" s="37" customFormat="1" ht="16.5" hidden="1" customHeight="1" x14ac:dyDescent="0.4">
      <c r="A33" s="98" t="s">
        <v>57</v>
      </c>
      <c r="B33" s="87">
        <v>414</v>
      </c>
      <c r="C33" s="61" t="s">
        <v>52</v>
      </c>
      <c r="D33" s="64" t="s">
        <v>76</v>
      </c>
      <c r="E33" s="65"/>
      <c r="F33" s="66"/>
      <c r="G33" s="60"/>
      <c r="H33" s="81">
        <v>680029081</v>
      </c>
      <c r="I33" s="77">
        <v>182</v>
      </c>
      <c r="J33" s="69"/>
      <c r="K33" s="70" t="str">
        <f t="shared" si="4"/>
        <v>B414 Unpaid D/d NNDR</v>
      </c>
      <c r="L33" s="71">
        <f t="shared" si="0"/>
        <v>680029081</v>
      </c>
      <c r="M33" s="70" t="str">
        <f t="shared" si="1"/>
        <v/>
      </c>
      <c r="N33" s="92">
        <f t="shared" si="5"/>
        <v>182</v>
      </c>
      <c r="O33" s="91" t="s">
        <v>59</v>
      </c>
      <c r="P33" s="136"/>
      <c r="Q33" s="134" t="str">
        <f t="shared" si="2"/>
        <v>9081</v>
      </c>
      <c r="R33" s="134" t="str">
        <f t="shared" si="3"/>
        <v>68002</v>
      </c>
      <c r="S33" s="134" t="e">
        <f>VLOOKUP(Q33,#REF!,2,FALSE)</f>
        <v>#REF!</v>
      </c>
      <c r="T33" s="134" t="e">
        <f>VLOOKUP(Q33,#REF!,5,FALSE)</f>
        <v>#REF!</v>
      </c>
      <c r="U33" s="134" t="str">
        <f t="shared" si="6"/>
        <v>Yes</v>
      </c>
      <c r="V33" s="134" t="e">
        <f>VLOOKUP(R33,#REF!,2,FALSE)</f>
        <v>#REF!</v>
      </c>
    </row>
    <row r="34" spans="1:22" s="37" customFormat="1" ht="16.5" hidden="1" customHeight="1" x14ac:dyDescent="0.4">
      <c r="A34" s="98" t="s">
        <v>57</v>
      </c>
      <c r="B34" s="87">
        <v>415</v>
      </c>
      <c r="C34" s="61" t="s">
        <v>52</v>
      </c>
      <c r="D34" s="64" t="s">
        <v>62</v>
      </c>
      <c r="E34" s="89"/>
      <c r="F34" s="90">
        <v>42011</v>
      </c>
      <c r="G34" s="95"/>
      <c r="H34" s="132">
        <v>620185111</v>
      </c>
      <c r="I34" s="77">
        <v>66000</v>
      </c>
      <c r="J34" s="69"/>
      <c r="K34" s="70" t="str">
        <f t="shared" si="4"/>
        <v>B415 SIBA</v>
      </c>
      <c r="L34" s="71">
        <f t="shared" si="0"/>
        <v>620185111</v>
      </c>
      <c r="M34" s="70" t="str">
        <f t="shared" si="1"/>
        <v/>
      </c>
      <c r="N34" s="92">
        <f t="shared" si="5"/>
        <v>66000</v>
      </c>
      <c r="O34" s="91" t="s">
        <v>59</v>
      </c>
      <c r="P34" s="136"/>
      <c r="Q34" s="134" t="str">
        <f t="shared" si="2"/>
        <v>5111</v>
      </c>
      <c r="R34" s="134" t="str">
        <f t="shared" si="3"/>
        <v>62018</v>
      </c>
      <c r="S34" s="134" t="e">
        <f>VLOOKUP(Q34,#REF!,2,FALSE)</f>
        <v>#REF!</v>
      </c>
      <c r="T34" s="134" t="e">
        <f>VLOOKUP(Q34,#REF!,5,FALSE)</f>
        <v>#REF!</v>
      </c>
      <c r="U34" s="134">
        <f t="shared" si="6"/>
        <v>0</v>
      </c>
      <c r="V34" s="134" t="e">
        <f>VLOOKUP(R34,#REF!,2,FALSE)</f>
        <v>#REF!</v>
      </c>
    </row>
    <row r="35" spans="1:22" s="37" customFormat="1" ht="16.5" hidden="1" customHeight="1" x14ac:dyDescent="0.4">
      <c r="A35" s="98" t="s">
        <v>57</v>
      </c>
      <c r="B35" s="73">
        <v>416</v>
      </c>
      <c r="C35" s="61" t="s">
        <v>52</v>
      </c>
      <c r="D35" s="88" t="s">
        <v>101</v>
      </c>
      <c r="E35" s="65"/>
      <c r="F35" s="66"/>
      <c r="G35" s="60"/>
      <c r="H35" s="81">
        <v>202010100</v>
      </c>
      <c r="I35" s="77">
        <v>172.36</v>
      </c>
      <c r="J35" s="69"/>
      <c r="K35" s="70" t="str">
        <f t="shared" si="4"/>
        <v>B416 Chaps J Pollard overtime</v>
      </c>
      <c r="L35" s="71">
        <f t="shared" si="0"/>
        <v>202010100</v>
      </c>
      <c r="M35" s="70" t="str">
        <f t="shared" si="1"/>
        <v/>
      </c>
      <c r="N35" s="92">
        <f t="shared" si="5"/>
        <v>172.36</v>
      </c>
      <c r="O35" s="91" t="s">
        <v>59</v>
      </c>
      <c r="P35" s="136"/>
      <c r="Q35" s="134" t="str">
        <f t="shared" si="2"/>
        <v>0100</v>
      </c>
      <c r="R35" s="134" t="str">
        <f t="shared" si="3"/>
        <v>20201</v>
      </c>
      <c r="S35" s="134" t="e">
        <f>VLOOKUP(Q35,#REF!,2,FALSE)</f>
        <v>#REF!</v>
      </c>
      <c r="T35" s="134" t="e">
        <f>VLOOKUP(Q35,#REF!,5,FALSE)</f>
        <v>#REF!</v>
      </c>
      <c r="U35" s="134" t="str">
        <f t="shared" si="6"/>
        <v>Yes</v>
      </c>
      <c r="V35" s="134" t="e">
        <f>VLOOKUP(R35,#REF!,2,FALSE)</f>
        <v>#REF!</v>
      </c>
    </row>
    <row r="36" spans="1:22" ht="16.5" hidden="1" customHeight="1" x14ac:dyDescent="0.4">
      <c r="A36" s="98" t="s">
        <v>57</v>
      </c>
      <c r="B36" s="73">
        <v>417</v>
      </c>
      <c r="C36" s="61" t="s">
        <v>52</v>
      </c>
      <c r="D36" s="64" t="s">
        <v>102</v>
      </c>
      <c r="E36" s="65"/>
      <c r="F36" s="66"/>
      <c r="G36" s="60"/>
      <c r="H36" s="81">
        <v>202010100</v>
      </c>
      <c r="I36" s="94">
        <v>221.15</v>
      </c>
      <c r="J36" s="69"/>
      <c r="K36" s="70" t="str">
        <f t="shared" si="4"/>
        <v>B417 Chaps K Hambleton overtime</v>
      </c>
      <c r="L36" s="71">
        <f t="shared" si="0"/>
        <v>202010100</v>
      </c>
      <c r="M36" s="70" t="str">
        <f t="shared" si="1"/>
        <v/>
      </c>
      <c r="N36" s="72">
        <f t="shared" si="5"/>
        <v>221.15</v>
      </c>
      <c r="O36" s="91" t="s">
        <v>59</v>
      </c>
      <c r="Q36" s="134" t="str">
        <f t="shared" si="2"/>
        <v>0100</v>
      </c>
      <c r="R36" s="134" t="str">
        <f t="shared" si="3"/>
        <v>20201</v>
      </c>
      <c r="S36" s="134" t="e">
        <f>VLOOKUP(Q36,#REF!,2,FALSE)</f>
        <v>#REF!</v>
      </c>
      <c r="T36" s="134" t="e">
        <f>VLOOKUP(Q36,#REF!,5,FALSE)</f>
        <v>#REF!</v>
      </c>
      <c r="U36" s="134" t="str">
        <f t="shared" si="6"/>
        <v>Yes</v>
      </c>
      <c r="V36" s="134" t="e">
        <f>VLOOKUP(R36,#REF!,2,FALSE)</f>
        <v>#REF!</v>
      </c>
    </row>
    <row r="37" spans="1:22" ht="16.5" hidden="1" customHeight="1" x14ac:dyDescent="0.4">
      <c r="A37" s="98" t="s">
        <v>57</v>
      </c>
      <c r="B37" s="73">
        <v>418</v>
      </c>
      <c r="C37" s="61" t="s">
        <v>52</v>
      </c>
      <c r="D37" s="64" t="s">
        <v>103</v>
      </c>
      <c r="E37" s="65"/>
      <c r="F37" s="66"/>
      <c r="G37" s="60"/>
      <c r="H37" s="81">
        <v>202010100</v>
      </c>
      <c r="I37" s="94">
        <v>129.36000000000001</v>
      </c>
      <c r="J37" s="69"/>
      <c r="K37" s="70" t="str">
        <f t="shared" si="4"/>
        <v>B418 Chaps S Bishop</v>
      </c>
      <c r="L37" s="71">
        <f t="shared" si="0"/>
        <v>202010100</v>
      </c>
      <c r="M37" s="70" t="str">
        <f t="shared" si="1"/>
        <v/>
      </c>
      <c r="N37" s="72">
        <f t="shared" si="5"/>
        <v>129.36000000000001</v>
      </c>
      <c r="O37" s="91" t="s">
        <v>59</v>
      </c>
      <c r="Q37" s="134" t="str">
        <f t="shared" si="2"/>
        <v>0100</v>
      </c>
      <c r="R37" s="134" t="str">
        <f t="shared" si="3"/>
        <v>20201</v>
      </c>
      <c r="S37" s="134" t="e">
        <f>VLOOKUP(Q37,#REF!,2,FALSE)</f>
        <v>#REF!</v>
      </c>
      <c r="T37" s="134" t="e">
        <f>VLOOKUP(Q37,#REF!,5,FALSE)</f>
        <v>#REF!</v>
      </c>
      <c r="U37" s="134" t="str">
        <f t="shared" si="6"/>
        <v>Yes</v>
      </c>
      <c r="V37" s="134" t="e">
        <f>VLOOKUP(R37,#REF!,2,FALSE)</f>
        <v>#REF!</v>
      </c>
    </row>
    <row r="38" spans="1:22" ht="16.5" hidden="1" customHeight="1" x14ac:dyDescent="0.4">
      <c r="A38" s="98" t="s">
        <v>57</v>
      </c>
      <c r="B38" s="73">
        <v>419</v>
      </c>
      <c r="C38" s="61" t="s">
        <v>52</v>
      </c>
      <c r="D38" s="64" t="s">
        <v>62</v>
      </c>
      <c r="E38" s="65"/>
      <c r="F38" s="66">
        <v>42012</v>
      </c>
      <c r="G38" s="60"/>
      <c r="H38" s="143">
        <v>620185111</v>
      </c>
      <c r="I38" s="94">
        <v>1042000</v>
      </c>
      <c r="J38" s="69"/>
      <c r="K38" s="70" t="str">
        <f t="shared" si="4"/>
        <v>B419 SIBA</v>
      </c>
      <c r="L38" s="71">
        <f t="shared" si="0"/>
        <v>620185111</v>
      </c>
      <c r="M38" s="70" t="str">
        <f t="shared" si="1"/>
        <v/>
      </c>
      <c r="N38" s="72">
        <f t="shared" si="5"/>
        <v>1042000</v>
      </c>
      <c r="O38" s="91" t="s">
        <v>59</v>
      </c>
      <c r="Q38" s="134" t="str">
        <f t="shared" si="2"/>
        <v>5111</v>
      </c>
      <c r="R38" s="134" t="str">
        <f t="shared" si="3"/>
        <v>62018</v>
      </c>
      <c r="S38" s="134" t="e">
        <f>VLOOKUP(Q38,#REF!,2,FALSE)</f>
        <v>#REF!</v>
      </c>
      <c r="T38" s="134" t="e">
        <f>VLOOKUP(Q38,#REF!,5,FALSE)</f>
        <v>#REF!</v>
      </c>
      <c r="U38" s="134">
        <f t="shared" si="6"/>
        <v>0</v>
      </c>
      <c r="V38" s="134" t="e">
        <f>VLOOKUP(R38,#REF!,2,FALSE)</f>
        <v>#REF!</v>
      </c>
    </row>
    <row r="39" spans="1:22" ht="16.5" customHeight="1" x14ac:dyDescent="0.4">
      <c r="A39" s="98" t="s">
        <v>57</v>
      </c>
      <c r="B39" s="73">
        <v>420</v>
      </c>
      <c r="C39" s="61" t="s">
        <v>52</v>
      </c>
      <c r="D39" s="64" t="s">
        <v>104</v>
      </c>
      <c r="E39" s="65"/>
      <c r="F39" s="66">
        <v>42013</v>
      </c>
      <c r="G39" s="60"/>
      <c r="H39" s="143">
        <v>399022423</v>
      </c>
      <c r="I39" s="94">
        <v>889.55</v>
      </c>
      <c r="J39" s="69"/>
      <c r="K39" s="70" t="str">
        <f t="shared" si="4"/>
        <v>B420 Chaps Kiddivouchers</v>
      </c>
      <c r="L39" s="71">
        <f t="shared" si="0"/>
        <v>399022423</v>
      </c>
      <c r="M39" s="70" t="str">
        <f t="shared" si="1"/>
        <v/>
      </c>
      <c r="N39" s="72">
        <f t="shared" si="5"/>
        <v>889.55</v>
      </c>
      <c r="O39" s="91" t="s">
        <v>59</v>
      </c>
      <c r="Q39" s="134" t="str">
        <f t="shared" si="2"/>
        <v>2423</v>
      </c>
      <c r="R39" s="134" t="str">
        <f t="shared" si="3"/>
        <v>39902</v>
      </c>
      <c r="S39" s="134" t="e">
        <f>VLOOKUP(Q39,#REF!,2,FALSE)</f>
        <v>#REF!</v>
      </c>
      <c r="T39" s="134" t="e">
        <f>VLOOKUP(Q39,#REF!,5,FALSE)</f>
        <v>#REF!</v>
      </c>
      <c r="U39" s="134">
        <f t="shared" si="6"/>
        <v>0</v>
      </c>
      <c r="V39" s="134" t="e">
        <f>VLOOKUP(R39,#REF!,2,FALSE)</f>
        <v>#REF!</v>
      </c>
    </row>
    <row r="40" spans="1:22" ht="16.5" hidden="1" customHeight="1" x14ac:dyDescent="0.4">
      <c r="A40" s="98" t="s">
        <v>57</v>
      </c>
      <c r="B40" s="73">
        <v>421</v>
      </c>
      <c r="C40" s="61" t="s">
        <v>52</v>
      </c>
      <c r="D40" s="64" t="s">
        <v>62</v>
      </c>
      <c r="E40" s="65"/>
      <c r="F40" s="66"/>
      <c r="G40" s="60"/>
      <c r="H40" s="143">
        <v>620185111</v>
      </c>
      <c r="I40" s="94">
        <v>70000</v>
      </c>
      <c r="J40" s="69"/>
      <c r="K40" s="70" t="str">
        <f t="shared" si="4"/>
        <v>B421 SIBA</v>
      </c>
      <c r="L40" s="71">
        <f t="shared" si="0"/>
        <v>620185111</v>
      </c>
      <c r="M40" s="70" t="str">
        <f t="shared" si="1"/>
        <v/>
      </c>
      <c r="N40" s="72">
        <f t="shared" si="5"/>
        <v>70000</v>
      </c>
      <c r="O40" s="91" t="s">
        <v>59</v>
      </c>
      <c r="Q40" s="134" t="str">
        <f t="shared" si="2"/>
        <v>5111</v>
      </c>
      <c r="R40" s="134" t="str">
        <f t="shared" si="3"/>
        <v>62018</v>
      </c>
      <c r="S40" s="134" t="e">
        <f>VLOOKUP(Q40,#REF!,2,FALSE)</f>
        <v>#REF!</v>
      </c>
      <c r="T40" s="134" t="e">
        <f>VLOOKUP(Q40,#REF!,5,FALSE)</f>
        <v>#REF!</v>
      </c>
      <c r="U40" s="134">
        <f t="shared" si="6"/>
        <v>0</v>
      </c>
      <c r="V40" s="134" t="e">
        <f>VLOOKUP(R40,#REF!,2,FALSE)</f>
        <v>#REF!</v>
      </c>
    </row>
    <row r="41" spans="1:22" ht="16.5" hidden="1" customHeight="1" x14ac:dyDescent="0.4">
      <c r="A41" s="98" t="s">
        <v>57</v>
      </c>
      <c r="B41" s="73">
        <v>422</v>
      </c>
      <c r="C41" s="61" t="s">
        <v>52</v>
      </c>
      <c r="D41" s="160" t="s">
        <v>62</v>
      </c>
      <c r="E41" s="65"/>
      <c r="F41" s="66">
        <v>42017</v>
      </c>
      <c r="G41" s="60"/>
      <c r="H41" s="143">
        <v>620185111</v>
      </c>
      <c r="I41" s="94">
        <v>52000</v>
      </c>
      <c r="J41" s="69"/>
      <c r="K41" s="70" t="str">
        <f t="shared" si="4"/>
        <v>B422 SIBA</v>
      </c>
      <c r="L41" s="71">
        <f t="shared" si="0"/>
        <v>620185111</v>
      </c>
      <c r="M41" s="70" t="str">
        <f t="shared" si="1"/>
        <v/>
      </c>
      <c r="N41" s="72">
        <f t="shared" si="5"/>
        <v>52000</v>
      </c>
      <c r="O41" s="91" t="s">
        <v>59</v>
      </c>
      <c r="Q41" s="134" t="str">
        <f t="shared" si="2"/>
        <v>5111</v>
      </c>
      <c r="R41" s="134" t="str">
        <f t="shared" si="3"/>
        <v>62018</v>
      </c>
      <c r="S41" s="134" t="e">
        <f>VLOOKUP(Q41,#REF!,2,FALSE)</f>
        <v>#REF!</v>
      </c>
      <c r="T41" s="134" t="e">
        <f>VLOOKUP(Q41,#REF!,5,FALSE)</f>
        <v>#REF!</v>
      </c>
      <c r="U41" s="134">
        <f t="shared" si="6"/>
        <v>0</v>
      </c>
      <c r="V41" s="134" t="e">
        <f>VLOOKUP(R41,#REF!,2,FALSE)</f>
        <v>#REF!</v>
      </c>
    </row>
    <row r="42" spans="1:22" ht="16.5" hidden="1" customHeight="1" x14ac:dyDescent="0.4">
      <c r="A42" s="98" t="s">
        <v>57</v>
      </c>
      <c r="B42" s="73">
        <v>423</v>
      </c>
      <c r="C42" s="61" t="s">
        <v>52</v>
      </c>
      <c r="D42" s="64" t="s">
        <v>70</v>
      </c>
      <c r="E42" s="65"/>
      <c r="F42" s="66"/>
      <c r="G42" s="60"/>
      <c r="H42" s="143">
        <v>399042430</v>
      </c>
      <c r="I42" s="94">
        <v>3</v>
      </c>
      <c r="J42" s="69"/>
      <c r="K42" s="70" t="str">
        <f t="shared" si="4"/>
        <v>B423 Land Registry</v>
      </c>
      <c r="L42" s="71">
        <f t="shared" si="0"/>
        <v>399042430</v>
      </c>
      <c r="M42" s="70" t="str">
        <f t="shared" si="1"/>
        <v/>
      </c>
      <c r="N42" s="72">
        <f t="shared" si="5"/>
        <v>3</v>
      </c>
      <c r="O42" s="91" t="s">
        <v>59</v>
      </c>
      <c r="Q42" s="134" t="str">
        <f t="shared" ref="Q42:Q73" si="7">RIGHT(H42,4)</f>
        <v>2430</v>
      </c>
      <c r="R42" s="134" t="str">
        <f t="shared" ref="R42:R73" si="8">LEFT(L42,5)</f>
        <v>39904</v>
      </c>
      <c r="S42" s="134" t="e">
        <f>VLOOKUP(Q42,#REF!,2,FALSE)</f>
        <v>#REF!</v>
      </c>
      <c r="T42" s="134" t="e">
        <f>VLOOKUP(Q42,#REF!,5,FALSE)</f>
        <v>#REF!</v>
      </c>
      <c r="U42" s="134" t="str">
        <f t="shared" si="6"/>
        <v>Yes</v>
      </c>
      <c r="V42" s="134" t="e">
        <f>VLOOKUP(R42,#REF!,2,FALSE)</f>
        <v>#REF!</v>
      </c>
    </row>
    <row r="43" spans="1:22" s="37" customFormat="1" ht="16.5" hidden="1" customHeight="1" x14ac:dyDescent="0.4">
      <c r="A43" s="98" t="s">
        <v>57</v>
      </c>
      <c r="B43" s="73">
        <v>423</v>
      </c>
      <c r="C43" s="61" t="s">
        <v>52</v>
      </c>
      <c r="D43" s="64" t="s">
        <v>70</v>
      </c>
      <c r="E43" s="65"/>
      <c r="F43" s="66"/>
      <c r="G43" s="60"/>
      <c r="H43" s="143">
        <v>140042430</v>
      </c>
      <c r="I43" s="94">
        <v>6</v>
      </c>
      <c r="J43" s="69"/>
      <c r="K43" s="70" t="str">
        <f t="shared" si="4"/>
        <v>B423 Land Registry</v>
      </c>
      <c r="L43" s="71">
        <f t="shared" si="0"/>
        <v>140042430</v>
      </c>
      <c r="M43" s="70" t="str">
        <f t="shared" si="1"/>
        <v/>
      </c>
      <c r="N43" s="72">
        <f t="shared" si="5"/>
        <v>6</v>
      </c>
      <c r="O43" s="91" t="s">
        <v>59</v>
      </c>
      <c r="P43" s="136"/>
      <c r="Q43" s="134" t="str">
        <f t="shared" si="7"/>
        <v>2430</v>
      </c>
      <c r="R43" s="134" t="str">
        <f t="shared" si="8"/>
        <v>14004</v>
      </c>
      <c r="S43" s="134" t="e">
        <f>VLOOKUP(Q43,#REF!,2,FALSE)</f>
        <v>#REF!</v>
      </c>
      <c r="T43" s="134" t="e">
        <f>VLOOKUP(Q43,#REF!,5,FALSE)</f>
        <v>#REF!</v>
      </c>
      <c r="U43" s="134" t="str">
        <f t="shared" si="6"/>
        <v>Yes</v>
      </c>
      <c r="V43" s="134" t="e">
        <f>VLOOKUP(R43,#REF!,2,FALSE)</f>
        <v>#REF!</v>
      </c>
    </row>
    <row r="44" spans="1:22" s="37" customFormat="1" ht="16.5" hidden="1" customHeight="1" x14ac:dyDescent="0.4">
      <c r="A44" s="98" t="s">
        <v>57</v>
      </c>
      <c r="B44" s="73">
        <v>424</v>
      </c>
      <c r="C44" s="61" t="s">
        <v>52</v>
      </c>
      <c r="D44" s="64" t="s">
        <v>62</v>
      </c>
      <c r="E44" s="65"/>
      <c r="F44" s="66">
        <v>42018</v>
      </c>
      <c r="G44" s="60"/>
      <c r="H44" s="143">
        <v>620185111</v>
      </c>
      <c r="I44" s="94">
        <v>45000</v>
      </c>
      <c r="J44" s="69"/>
      <c r="K44" s="70" t="str">
        <f t="shared" si="4"/>
        <v>B424 SIBA</v>
      </c>
      <c r="L44" s="71">
        <f t="shared" si="0"/>
        <v>620185111</v>
      </c>
      <c r="M44" s="70" t="str">
        <f t="shared" si="1"/>
        <v/>
      </c>
      <c r="N44" s="72">
        <f t="shared" si="5"/>
        <v>45000</v>
      </c>
      <c r="O44" s="91" t="s">
        <v>59</v>
      </c>
      <c r="P44" s="136"/>
      <c r="Q44" s="134" t="str">
        <f t="shared" si="7"/>
        <v>5111</v>
      </c>
      <c r="R44" s="134" t="str">
        <f t="shared" si="8"/>
        <v>62018</v>
      </c>
      <c r="S44" s="134" t="e">
        <f>VLOOKUP(Q44,#REF!,2,FALSE)</f>
        <v>#REF!</v>
      </c>
      <c r="T44" s="134" t="e">
        <f>VLOOKUP(Q44,#REF!,5,FALSE)</f>
        <v>#REF!</v>
      </c>
      <c r="U44" s="134">
        <f t="shared" si="6"/>
        <v>0</v>
      </c>
      <c r="V44" s="134" t="e">
        <f>VLOOKUP(R44,#REF!,2,FALSE)</f>
        <v>#REF!</v>
      </c>
    </row>
    <row r="45" spans="1:22" s="37" customFormat="1" ht="16.5" customHeight="1" x14ac:dyDescent="0.4">
      <c r="A45" s="98" t="s">
        <v>57</v>
      </c>
      <c r="B45" s="73"/>
      <c r="C45" s="61" t="s">
        <v>52</v>
      </c>
      <c r="D45" s="88" t="s">
        <v>61</v>
      </c>
      <c r="E45" s="89"/>
      <c r="F45" s="90"/>
      <c r="G45" s="95"/>
      <c r="H45" s="81">
        <v>620052002</v>
      </c>
      <c r="I45" s="77">
        <v>1000</v>
      </c>
      <c r="J45" s="69"/>
      <c r="K45" s="70" t="str">
        <f t="shared" si="4"/>
        <v>B Neopost</v>
      </c>
      <c r="L45" s="71">
        <f t="shared" si="0"/>
        <v>620052002</v>
      </c>
      <c r="M45" s="70" t="str">
        <f t="shared" si="1"/>
        <v/>
      </c>
      <c r="N45" s="72">
        <f t="shared" si="5"/>
        <v>1000</v>
      </c>
      <c r="O45" s="91" t="s">
        <v>59</v>
      </c>
      <c r="P45" s="136"/>
      <c r="Q45" s="134" t="str">
        <f t="shared" si="7"/>
        <v>2002</v>
      </c>
      <c r="R45" s="134" t="str">
        <f t="shared" si="8"/>
        <v>62005</v>
      </c>
      <c r="S45" s="134" t="e">
        <f>VLOOKUP(Q45,#REF!,2,FALSE)</f>
        <v>#REF!</v>
      </c>
      <c r="T45" s="134" t="e">
        <f>VLOOKUP(Q45,#REF!,5,FALSE)</f>
        <v>#REF!</v>
      </c>
      <c r="U45" s="134">
        <f t="shared" si="6"/>
        <v>0</v>
      </c>
      <c r="V45" s="134" t="e">
        <f>VLOOKUP(R45,#REF!,2,FALSE)</f>
        <v>#REF!</v>
      </c>
    </row>
    <row r="46" spans="1:22" ht="16.5" hidden="1" customHeight="1" x14ac:dyDescent="0.4">
      <c r="A46" s="98" t="s">
        <v>57</v>
      </c>
      <c r="B46" s="73">
        <v>425</v>
      </c>
      <c r="C46" s="61" t="s">
        <v>52</v>
      </c>
      <c r="D46" s="64" t="s">
        <v>105</v>
      </c>
      <c r="E46" s="65"/>
      <c r="F46" s="66">
        <v>42019</v>
      </c>
      <c r="G46" s="60"/>
      <c r="H46" s="84">
        <v>300022445</v>
      </c>
      <c r="I46" s="94">
        <v>122.7</v>
      </c>
      <c r="J46" s="69"/>
      <c r="K46" s="70" t="str">
        <f t="shared" si="4"/>
        <v xml:space="preserve">B425 Bankline </v>
      </c>
      <c r="L46" s="71">
        <f t="shared" si="0"/>
        <v>300022445</v>
      </c>
      <c r="M46" s="70" t="str">
        <f t="shared" si="1"/>
        <v/>
      </c>
      <c r="N46" s="72">
        <f t="shared" si="5"/>
        <v>122.7</v>
      </c>
      <c r="O46" s="91" t="s">
        <v>59</v>
      </c>
      <c r="Q46" s="134" t="str">
        <f t="shared" si="7"/>
        <v>2445</v>
      </c>
      <c r="R46" s="134" t="str">
        <f t="shared" si="8"/>
        <v>30002</v>
      </c>
      <c r="S46" s="134" t="e">
        <f>VLOOKUP(Q46,#REF!,2,FALSE)</f>
        <v>#REF!</v>
      </c>
      <c r="T46" s="134" t="e">
        <f>VLOOKUP(Q46,#REF!,5,FALSE)</f>
        <v>#REF!</v>
      </c>
      <c r="U46" s="134" t="str">
        <f t="shared" si="6"/>
        <v>Yes</v>
      </c>
      <c r="V46" s="134" t="e">
        <f>VLOOKUP(R46,#REF!,2,FALSE)</f>
        <v>#REF!</v>
      </c>
    </row>
    <row r="47" spans="1:22" ht="16.5" hidden="1" customHeight="1" x14ac:dyDescent="0.4">
      <c r="A47" s="98" t="s">
        <v>57</v>
      </c>
      <c r="B47" s="73">
        <v>426</v>
      </c>
      <c r="C47" s="61" t="s">
        <v>52</v>
      </c>
      <c r="D47" s="64" t="s">
        <v>62</v>
      </c>
      <c r="E47" s="74"/>
      <c r="F47" s="83"/>
      <c r="G47" s="66"/>
      <c r="H47" s="84">
        <v>620185111</v>
      </c>
      <c r="I47" s="94">
        <v>1851000</v>
      </c>
      <c r="J47" s="69"/>
      <c r="K47" s="70" t="str">
        <f t="shared" si="4"/>
        <v>B426 SIBA</v>
      </c>
      <c r="L47" s="71">
        <f t="shared" si="0"/>
        <v>620185111</v>
      </c>
      <c r="M47" s="70" t="str">
        <f t="shared" si="1"/>
        <v/>
      </c>
      <c r="N47" s="72">
        <f t="shared" si="5"/>
        <v>1851000</v>
      </c>
      <c r="O47" s="91" t="s">
        <v>59</v>
      </c>
      <c r="Q47" s="134" t="str">
        <f t="shared" si="7"/>
        <v>5111</v>
      </c>
      <c r="R47" s="134" t="str">
        <f t="shared" si="8"/>
        <v>62018</v>
      </c>
      <c r="S47" s="134" t="e">
        <f>VLOOKUP(Q47,#REF!,2,FALSE)</f>
        <v>#REF!</v>
      </c>
      <c r="T47" s="134" t="e">
        <f>VLOOKUP(Q47,#REF!,5,FALSE)</f>
        <v>#REF!</v>
      </c>
      <c r="U47" s="134">
        <f t="shared" si="6"/>
        <v>0</v>
      </c>
      <c r="V47" s="134" t="e">
        <f>VLOOKUP(R47,#REF!,2,FALSE)</f>
        <v>#REF!</v>
      </c>
    </row>
    <row r="48" spans="1:22" ht="16.5" hidden="1" customHeight="1" x14ac:dyDescent="0.4">
      <c r="A48" s="98" t="s">
        <v>57</v>
      </c>
      <c r="B48" s="73">
        <v>427</v>
      </c>
      <c r="C48" s="61" t="s">
        <v>52</v>
      </c>
      <c r="D48" s="64" t="s">
        <v>106</v>
      </c>
      <c r="E48" s="65"/>
      <c r="F48" s="66"/>
      <c r="G48" s="60"/>
      <c r="H48" s="67">
        <v>600035202</v>
      </c>
      <c r="I48" s="77">
        <v>36524.839999999997</v>
      </c>
      <c r="J48" s="69"/>
      <c r="K48" s="70" t="str">
        <f t="shared" si="4"/>
        <v>B427 Monthly Salaries debit January</v>
      </c>
      <c r="L48" s="71">
        <f t="shared" si="0"/>
        <v>600035202</v>
      </c>
      <c r="M48" s="70" t="str">
        <f t="shared" si="1"/>
        <v/>
      </c>
      <c r="N48" s="72">
        <f t="shared" si="5"/>
        <v>36524.839999999997</v>
      </c>
      <c r="O48" s="91" t="s">
        <v>59</v>
      </c>
      <c r="Q48" s="134" t="str">
        <f t="shared" si="7"/>
        <v>5202</v>
      </c>
      <c r="R48" s="134" t="str">
        <f t="shared" si="8"/>
        <v>60003</v>
      </c>
      <c r="S48" s="134" t="e">
        <f>VLOOKUP(Q48,#REF!,2,FALSE)</f>
        <v>#REF!</v>
      </c>
      <c r="T48" s="134" t="e">
        <f>VLOOKUP(Q48,#REF!,5,FALSE)</f>
        <v>#REF!</v>
      </c>
      <c r="U48" s="134">
        <f t="shared" si="6"/>
        <v>0</v>
      </c>
      <c r="V48" s="134" t="e">
        <f>VLOOKUP(R48,#REF!,2,FALSE)</f>
        <v>#REF!</v>
      </c>
    </row>
    <row r="49" spans="1:22" s="37" customFormat="1" ht="16.5" hidden="1" customHeight="1" x14ac:dyDescent="0.4">
      <c r="A49" s="98" t="s">
        <v>57</v>
      </c>
      <c r="B49" s="73">
        <v>427</v>
      </c>
      <c r="C49" s="61" t="s">
        <v>52</v>
      </c>
      <c r="D49" s="64" t="s">
        <v>106</v>
      </c>
      <c r="E49" s="65"/>
      <c r="F49" s="66"/>
      <c r="G49" s="60"/>
      <c r="H49" s="67">
        <v>600035200</v>
      </c>
      <c r="I49" s="77">
        <v>20373.13</v>
      </c>
      <c r="J49" s="69"/>
      <c r="K49" s="70" t="str">
        <f t="shared" si="4"/>
        <v>B427 Monthly Salaries debit January</v>
      </c>
      <c r="L49" s="71">
        <f t="shared" si="0"/>
        <v>600035200</v>
      </c>
      <c r="M49" s="70" t="str">
        <f t="shared" si="1"/>
        <v/>
      </c>
      <c r="N49" s="72">
        <f t="shared" si="5"/>
        <v>20373.13</v>
      </c>
      <c r="O49" s="91" t="s">
        <v>59</v>
      </c>
      <c r="P49" s="136"/>
      <c r="Q49" s="134" t="str">
        <f t="shared" si="7"/>
        <v>5200</v>
      </c>
      <c r="R49" s="134" t="str">
        <f t="shared" si="8"/>
        <v>60003</v>
      </c>
      <c r="S49" s="134" t="e">
        <f>VLOOKUP(Q49,#REF!,2,FALSE)</f>
        <v>#REF!</v>
      </c>
      <c r="T49" s="134" t="e">
        <f>VLOOKUP(Q49,#REF!,5,FALSE)</f>
        <v>#REF!</v>
      </c>
      <c r="U49" s="134">
        <f t="shared" si="6"/>
        <v>0</v>
      </c>
      <c r="V49" s="134" t="e">
        <f>VLOOKUP(R49,#REF!,2,FALSE)</f>
        <v>#REF!</v>
      </c>
    </row>
    <row r="50" spans="1:22" ht="16.5" hidden="1" customHeight="1" x14ac:dyDescent="0.4">
      <c r="A50" s="98" t="s">
        <v>57</v>
      </c>
      <c r="B50" s="73">
        <v>427</v>
      </c>
      <c r="C50" s="61" t="s">
        <v>52</v>
      </c>
      <c r="D50" s="64" t="s">
        <v>106</v>
      </c>
      <c r="E50" s="65"/>
      <c r="F50" s="66"/>
      <c r="G50" s="60"/>
      <c r="H50" s="67">
        <v>600035242</v>
      </c>
      <c r="I50" s="77">
        <v>21881.31</v>
      </c>
      <c r="J50" s="69"/>
      <c r="K50" s="70" t="str">
        <f t="shared" si="4"/>
        <v>B427 Monthly Salaries debit January</v>
      </c>
      <c r="L50" s="71">
        <f t="shared" si="0"/>
        <v>600035242</v>
      </c>
      <c r="M50" s="70" t="str">
        <f t="shared" si="1"/>
        <v/>
      </c>
      <c r="N50" s="72">
        <f t="shared" si="5"/>
        <v>21881.31</v>
      </c>
      <c r="O50" s="91" t="s">
        <v>59</v>
      </c>
      <c r="Q50" s="134" t="str">
        <f t="shared" si="7"/>
        <v>5242</v>
      </c>
      <c r="R50" s="134" t="str">
        <f t="shared" si="8"/>
        <v>60003</v>
      </c>
      <c r="S50" s="134" t="e">
        <f>VLOOKUP(Q50,#REF!,2,FALSE)</f>
        <v>#REF!</v>
      </c>
      <c r="T50" s="134" t="e">
        <f>VLOOKUP(Q50,#REF!,5,FALSE)</f>
        <v>#REF!</v>
      </c>
      <c r="U50" s="134">
        <f t="shared" si="6"/>
        <v>0</v>
      </c>
      <c r="V50" s="134" t="e">
        <f>VLOOKUP(R50,#REF!,2,FALSE)</f>
        <v>#REF!</v>
      </c>
    </row>
    <row r="51" spans="1:22" ht="16.5" hidden="1" customHeight="1" x14ac:dyDescent="0.4">
      <c r="A51" s="98" t="s">
        <v>57</v>
      </c>
      <c r="B51" s="73">
        <v>427</v>
      </c>
      <c r="C51" s="61" t="s">
        <v>52</v>
      </c>
      <c r="D51" s="64" t="s">
        <v>106</v>
      </c>
      <c r="E51" s="65"/>
      <c r="F51" s="66"/>
      <c r="G51" s="60"/>
      <c r="H51" s="67">
        <v>600035246</v>
      </c>
      <c r="I51" s="77">
        <v>621</v>
      </c>
      <c r="J51" s="69"/>
      <c r="K51" s="70" t="str">
        <f t="shared" si="4"/>
        <v>B427 Monthly Salaries debit January</v>
      </c>
      <c r="L51" s="71">
        <f t="shared" si="0"/>
        <v>600035246</v>
      </c>
      <c r="M51" s="70" t="str">
        <f t="shared" si="1"/>
        <v/>
      </c>
      <c r="N51" s="72">
        <f t="shared" si="5"/>
        <v>621</v>
      </c>
      <c r="O51" s="91" t="s">
        <v>59</v>
      </c>
      <c r="Q51" s="134" t="str">
        <f t="shared" si="7"/>
        <v>5246</v>
      </c>
      <c r="R51" s="134" t="str">
        <f t="shared" si="8"/>
        <v>60003</v>
      </c>
      <c r="S51" s="134" t="e">
        <f>VLOOKUP(Q51,#REF!,2,FALSE)</f>
        <v>#REF!</v>
      </c>
      <c r="T51" s="134" t="e">
        <f>VLOOKUP(Q51,#REF!,5,FALSE)</f>
        <v>#REF!</v>
      </c>
      <c r="U51" s="134">
        <f t="shared" si="6"/>
        <v>0</v>
      </c>
      <c r="V51" s="134" t="e">
        <f>VLOOKUP(R51,#REF!,2,FALSE)</f>
        <v>#REF!</v>
      </c>
    </row>
    <row r="52" spans="1:22" ht="16.5" customHeight="1" x14ac:dyDescent="0.4">
      <c r="A52" s="98" t="s">
        <v>57</v>
      </c>
      <c r="B52" s="73">
        <v>427</v>
      </c>
      <c r="C52" s="61" t="s">
        <v>52</v>
      </c>
      <c r="D52" s="64" t="s">
        <v>106</v>
      </c>
      <c r="E52" s="65"/>
      <c r="F52" s="66"/>
      <c r="G52" s="60"/>
      <c r="H52" s="67">
        <v>600035222</v>
      </c>
      <c r="I52" s="77"/>
      <c r="J52" s="69">
        <v>2684.29</v>
      </c>
      <c r="K52" s="70" t="str">
        <f t="shared" si="4"/>
        <v>B427 Monthly Salaries debit January</v>
      </c>
      <c r="L52" s="71">
        <f t="shared" si="0"/>
        <v>600035222</v>
      </c>
      <c r="M52" s="70" t="str">
        <f t="shared" si="1"/>
        <v xml:space="preserve"> </v>
      </c>
      <c r="N52" s="72">
        <f t="shared" si="5"/>
        <v>2684.29</v>
      </c>
      <c r="O52" s="91" t="s">
        <v>59</v>
      </c>
      <c r="Q52" s="134" t="str">
        <f t="shared" si="7"/>
        <v>5222</v>
      </c>
      <c r="R52" s="134" t="str">
        <f t="shared" si="8"/>
        <v>60003</v>
      </c>
      <c r="S52" s="134" t="e">
        <f>VLOOKUP(Q52,#REF!,2,FALSE)</f>
        <v>#REF!</v>
      </c>
      <c r="T52" s="134" t="e">
        <f>VLOOKUP(Q52,#REF!,5,FALSE)</f>
        <v>#REF!</v>
      </c>
      <c r="U52" s="134">
        <f t="shared" si="6"/>
        <v>0</v>
      </c>
      <c r="V52" s="134" t="e">
        <f>VLOOKUP(R52,#REF!,2,FALSE)</f>
        <v>#REF!</v>
      </c>
    </row>
    <row r="53" spans="1:22" ht="16.5" hidden="1" customHeight="1" x14ac:dyDescent="0.4">
      <c r="A53" s="98" t="s">
        <v>57</v>
      </c>
      <c r="B53" s="73">
        <v>427</v>
      </c>
      <c r="C53" s="61" t="s">
        <v>52</v>
      </c>
      <c r="D53" s="64" t="s">
        <v>106</v>
      </c>
      <c r="E53" s="65"/>
      <c r="F53" s="66"/>
      <c r="G53" s="60"/>
      <c r="H53" s="67">
        <v>600035227</v>
      </c>
      <c r="I53" s="77">
        <v>214.75</v>
      </c>
      <c r="J53" s="69"/>
      <c r="K53" s="70" t="str">
        <f t="shared" si="4"/>
        <v>B427 Monthly Salaries debit January</v>
      </c>
      <c r="L53" s="71">
        <f t="shared" si="0"/>
        <v>600035227</v>
      </c>
      <c r="M53" s="70" t="str">
        <f t="shared" si="1"/>
        <v/>
      </c>
      <c r="N53" s="72">
        <f t="shared" si="5"/>
        <v>214.75</v>
      </c>
      <c r="O53" s="91" t="s">
        <v>59</v>
      </c>
      <c r="Q53" s="134" t="str">
        <f t="shared" si="7"/>
        <v>5227</v>
      </c>
      <c r="R53" s="134" t="str">
        <f t="shared" si="8"/>
        <v>60003</v>
      </c>
      <c r="S53" s="134" t="e">
        <f>VLOOKUP(Q53,#REF!,2,FALSE)</f>
        <v>#REF!</v>
      </c>
      <c r="T53" s="134" t="e">
        <f>VLOOKUP(Q53,#REF!,5,FALSE)</f>
        <v>#REF!</v>
      </c>
      <c r="U53" s="134" t="str">
        <f t="shared" si="6"/>
        <v>Yes</v>
      </c>
      <c r="V53" s="134" t="e">
        <f>VLOOKUP(R53,#REF!,2,FALSE)</f>
        <v>#REF!</v>
      </c>
    </row>
    <row r="54" spans="1:22" ht="16.5" hidden="1" customHeight="1" x14ac:dyDescent="0.4">
      <c r="A54" s="98" t="s">
        <v>57</v>
      </c>
      <c r="B54" s="73">
        <v>427</v>
      </c>
      <c r="C54" s="61" t="s">
        <v>52</v>
      </c>
      <c r="D54" s="64" t="s">
        <v>106</v>
      </c>
      <c r="E54" s="65"/>
      <c r="F54" s="66"/>
      <c r="G54" s="60"/>
      <c r="H54" s="67">
        <v>600035201</v>
      </c>
      <c r="I54" s="77">
        <v>17875.189999999999</v>
      </c>
      <c r="J54" s="69"/>
      <c r="K54" s="70" t="str">
        <f t="shared" si="4"/>
        <v>B427 Monthly Salaries debit January</v>
      </c>
      <c r="L54" s="71">
        <f t="shared" si="0"/>
        <v>600035201</v>
      </c>
      <c r="M54" s="70" t="str">
        <f t="shared" si="1"/>
        <v/>
      </c>
      <c r="N54" s="72">
        <f t="shared" si="5"/>
        <v>17875.189999999999</v>
      </c>
      <c r="O54" s="91" t="s">
        <v>59</v>
      </c>
      <c r="Q54" s="134" t="str">
        <f t="shared" si="7"/>
        <v>5201</v>
      </c>
      <c r="R54" s="134" t="str">
        <f t="shared" si="8"/>
        <v>60003</v>
      </c>
      <c r="S54" s="134" t="e">
        <f>VLOOKUP(Q54,#REF!,2,FALSE)</f>
        <v>#REF!</v>
      </c>
      <c r="T54" s="134" t="e">
        <f>VLOOKUP(Q54,#REF!,5,FALSE)</f>
        <v>#REF!</v>
      </c>
      <c r="U54" s="134">
        <f t="shared" si="6"/>
        <v>0</v>
      </c>
      <c r="V54" s="134" t="e">
        <f>VLOOKUP(R54,#REF!,2,FALSE)</f>
        <v>#REF!</v>
      </c>
    </row>
    <row r="55" spans="1:22" ht="16.5" hidden="1" customHeight="1" x14ac:dyDescent="0.4">
      <c r="A55" s="98" t="s">
        <v>57</v>
      </c>
      <c r="B55" s="73">
        <v>427</v>
      </c>
      <c r="C55" s="61" t="s">
        <v>52</v>
      </c>
      <c r="D55" s="64" t="s">
        <v>106</v>
      </c>
      <c r="E55" s="65"/>
      <c r="F55" s="66"/>
      <c r="G55" s="60"/>
      <c r="H55" s="67">
        <v>600035248</v>
      </c>
      <c r="I55" s="77">
        <v>48802.18</v>
      </c>
      <c r="J55" s="69"/>
      <c r="K55" s="70" t="str">
        <f t="shared" si="4"/>
        <v>B427 Monthly Salaries debit January</v>
      </c>
      <c r="L55" s="71">
        <f t="shared" si="0"/>
        <v>600035248</v>
      </c>
      <c r="M55" s="70" t="str">
        <f t="shared" si="1"/>
        <v/>
      </c>
      <c r="N55" s="72">
        <f t="shared" si="5"/>
        <v>48802.18</v>
      </c>
      <c r="O55" s="91" t="s">
        <v>59</v>
      </c>
      <c r="Q55" s="134" t="str">
        <f t="shared" si="7"/>
        <v>5248</v>
      </c>
      <c r="R55" s="134" t="str">
        <f t="shared" si="8"/>
        <v>60003</v>
      </c>
      <c r="S55" s="134" t="e">
        <f>VLOOKUP(Q55,#REF!,2,FALSE)</f>
        <v>#REF!</v>
      </c>
      <c r="T55" s="134" t="e">
        <f>VLOOKUP(Q55,#REF!,5,FALSE)</f>
        <v>#REF!</v>
      </c>
      <c r="U55" s="134">
        <f t="shared" si="6"/>
        <v>0</v>
      </c>
      <c r="V55" s="134" t="e">
        <f>VLOOKUP(R55,#REF!,2,FALSE)</f>
        <v>#REF!</v>
      </c>
    </row>
    <row r="56" spans="1:22" ht="16.5" hidden="1" customHeight="1" x14ac:dyDescent="0.4">
      <c r="A56" s="98" t="s">
        <v>57</v>
      </c>
      <c r="B56" s="73">
        <v>427</v>
      </c>
      <c r="C56" s="61" t="s">
        <v>52</v>
      </c>
      <c r="D56" s="64" t="s">
        <v>106</v>
      </c>
      <c r="E56" s="65"/>
      <c r="F56" s="66"/>
      <c r="G56" s="60"/>
      <c r="H56" s="67">
        <v>600035201</v>
      </c>
      <c r="I56" s="77">
        <v>268.43</v>
      </c>
      <c r="J56" s="69"/>
      <c r="K56" s="70" t="str">
        <f t="shared" si="4"/>
        <v>B427 Monthly Salaries debit January</v>
      </c>
      <c r="L56" s="71">
        <f t="shared" si="0"/>
        <v>600035201</v>
      </c>
      <c r="M56" s="70" t="str">
        <f t="shared" si="1"/>
        <v/>
      </c>
      <c r="N56" s="72">
        <f t="shared" si="5"/>
        <v>268.43</v>
      </c>
      <c r="O56" s="91" t="s">
        <v>59</v>
      </c>
      <c r="Q56" s="134" t="str">
        <f t="shared" si="7"/>
        <v>5201</v>
      </c>
      <c r="R56" s="134" t="str">
        <f t="shared" si="8"/>
        <v>60003</v>
      </c>
      <c r="S56" s="134" t="e">
        <f>VLOOKUP(Q56,#REF!,2,FALSE)</f>
        <v>#REF!</v>
      </c>
      <c r="T56" s="134" t="e">
        <f>VLOOKUP(Q56,#REF!,5,FALSE)</f>
        <v>#REF!</v>
      </c>
      <c r="U56" s="134">
        <f t="shared" si="6"/>
        <v>0</v>
      </c>
      <c r="V56" s="134" t="e">
        <f>VLOOKUP(R56,#REF!,2,FALSE)</f>
        <v>#REF!</v>
      </c>
    </row>
    <row r="57" spans="1:22" ht="16.5" hidden="1" customHeight="1" x14ac:dyDescent="0.4">
      <c r="A57" s="98" t="s">
        <v>57</v>
      </c>
      <c r="B57" s="73">
        <v>427</v>
      </c>
      <c r="C57" s="61" t="s">
        <v>52</v>
      </c>
      <c r="D57" s="64" t="s">
        <v>106</v>
      </c>
      <c r="E57" s="65"/>
      <c r="F57" s="66"/>
      <c r="G57" s="60"/>
      <c r="H57" s="67">
        <v>600035280</v>
      </c>
      <c r="I57" s="77">
        <v>574.13</v>
      </c>
      <c r="J57" s="69"/>
      <c r="K57" s="70" t="str">
        <f t="shared" si="4"/>
        <v>B427 Monthly Salaries debit January</v>
      </c>
      <c r="L57" s="71">
        <f t="shared" si="0"/>
        <v>600035280</v>
      </c>
      <c r="M57" s="70" t="str">
        <f t="shared" si="1"/>
        <v/>
      </c>
      <c r="N57" s="72">
        <f t="shared" si="5"/>
        <v>574.13</v>
      </c>
      <c r="O57" s="91" t="s">
        <v>59</v>
      </c>
      <c r="Q57" s="134" t="str">
        <f t="shared" si="7"/>
        <v>5280</v>
      </c>
      <c r="R57" s="134" t="str">
        <f t="shared" si="8"/>
        <v>60003</v>
      </c>
      <c r="S57" s="134" t="e">
        <f>VLOOKUP(Q57,#REF!,2,FALSE)</f>
        <v>#REF!</v>
      </c>
      <c r="T57" s="134" t="e">
        <f>VLOOKUP(Q57,#REF!,5,FALSE)</f>
        <v>#REF!</v>
      </c>
      <c r="U57" s="134">
        <f t="shared" si="6"/>
        <v>0</v>
      </c>
      <c r="V57" s="134" t="e">
        <f>VLOOKUP(R57,#REF!,2,FALSE)</f>
        <v>#REF!</v>
      </c>
    </row>
    <row r="58" spans="1:22" ht="16.5" hidden="1" customHeight="1" x14ac:dyDescent="0.4">
      <c r="A58" s="98" t="s">
        <v>57</v>
      </c>
      <c r="B58" s="73">
        <v>427</v>
      </c>
      <c r="C58" s="61" t="s">
        <v>52</v>
      </c>
      <c r="D58" s="64" t="s">
        <v>106</v>
      </c>
      <c r="E58" s="65"/>
      <c r="F58" s="66"/>
      <c r="G58" s="60"/>
      <c r="H58" s="67">
        <v>600035281</v>
      </c>
      <c r="I58" s="77">
        <v>4</v>
      </c>
      <c r="J58" s="69"/>
      <c r="K58" s="70" t="str">
        <f t="shared" si="4"/>
        <v>B427 Monthly Salaries debit January</v>
      </c>
      <c r="L58" s="71">
        <f t="shared" si="0"/>
        <v>600035281</v>
      </c>
      <c r="M58" s="70" t="str">
        <f t="shared" si="1"/>
        <v/>
      </c>
      <c r="N58" s="72">
        <f t="shared" si="5"/>
        <v>4</v>
      </c>
      <c r="O58" s="91" t="s">
        <v>59</v>
      </c>
      <c r="Q58" s="134" t="str">
        <f t="shared" si="7"/>
        <v>5281</v>
      </c>
      <c r="R58" s="134" t="str">
        <f t="shared" si="8"/>
        <v>60003</v>
      </c>
      <c r="S58" s="134" t="e">
        <f>VLOOKUP(Q58,#REF!,2,FALSE)</f>
        <v>#REF!</v>
      </c>
      <c r="T58" s="134" t="e">
        <f>VLOOKUP(Q58,#REF!,5,FALSE)</f>
        <v>#REF!</v>
      </c>
      <c r="U58" s="134" t="str">
        <f t="shared" si="6"/>
        <v>Yes</v>
      </c>
      <c r="V58" s="134" t="e">
        <f>VLOOKUP(R58,#REF!,2,FALSE)</f>
        <v>#REF!</v>
      </c>
    </row>
    <row r="59" spans="1:22" ht="16.5" hidden="1" customHeight="1" x14ac:dyDescent="0.4">
      <c r="A59" s="98" t="s">
        <v>57</v>
      </c>
      <c r="B59" s="73">
        <v>427</v>
      </c>
      <c r="C59" s="61" t="s">
        <v>52</v>
      </c>
      <c r="D59" s="64" t="s">
        <v>106</v>
      </c>
      <c r="E59" s="65"/>
      <c r="F59" s="66"/>
      <c r="G59" s="60"/>
      <c r="H59" s="67">
        <v>399069356</v>
      </c>
      <c r="I59" s="77"/>
      <c r="J59" s="69">
        <v>4</v>
      </c>
      <c r="K59" s="70" t="str">
        <f t="shared" si="4"/>
        <v>B427 Monthly Salaries debit January</v>
      </c>
      <c r="L59" s="71">
        <f t="shared" si="0"/>
        <v>399069356</v>
      </c>
      <c r="M59" s="70" t="str">
        <f t="shared" si="1"/>
        <v xml:space="preserve"> </v>
      </c>
      <c r="N59" s="72">
        <f t="shared" si="5"/>
        <v>4</v>
      </c>
      <c r="O59" s="91" t="s">
        <v>59</v>
      </c>
      <c r="Q59" s="134" t="str">
        <f t="shared" si="7"/>
        <v>9356</v>
      </c>
      <c r="R59" s="134" t="str">
        <f t="shared" si="8"/>
        <v>39906</v>
      </c>
      <c r="S59" s="134" t="e">
        <f>VLOOKUP(Q59,#REF!,2,FALSE)</f>
        <v>#REF!</v>
      </c>
      <c r="T59" s="134" t="e">
        <f>VLOOKUP(Q59,#REF!,5,FALSE)</f>
        <v>#REF!</v>
      </c>
      <c r="U59" s="134" t="str">
        <f t="shared" si="6"/>
        <v>Yes</v>
      </c>
      <c r="V59" s="134" t="e">
        <f>VLOOKUP(R59,#REF!,2,FALSE)</f>
        <v>#REF!</v>
      </c>
    </row>
    <row r="60" spans="1:22" ht="16.5" hidden="1" customHeight="1" x14ac:dyDescent="0.4">
      <c r="A60" s="98" t="s">
        <v>57</v>
      </c>
      <c r="B60" s="73">
        <v>427</v>
      </c>
      <c r="C60" s="61" t="s">
        <v>52</v>
      </c>
      <c r="D60" s="64" t="s">
        <v>106</v>
      </c>
      <c r="E60" s="65"/>
      <c r="F60" s="66"/>
      <c r="G60" s="60"/>
      <c r="H60" s="67">
        <v>600035217</v>
      </c>
      <c r="I60" s="77">
        <v>569.01</v>
      </c>
      <c r="J60" s="69"/>
      <c r="K60" s="70" t="str">
        <f t="shared" si="4"/>
        <v>B427 Monthly Salaries debit January</v>
      </c>
      <c r="L60" s="71">
        <f t="shared" si="0"/>
        <v>600035217</v>
      </c>
      <c r="M60" s="70" t="str">
        <f t="shared" si="1"/>
        <v/>
      </c>
      <c r="N60" s="72">
        <f t="shared" si="5"/>
        <v>569.01</v>
      </c>
      <c r="O60" s="91" t="s">
        <v>59</v>
      </c>
      <c r="Q60" s="134" t="str">
        <f t="shared" si="7"/>
        <v>5217</v>
      </c>
      <c r="R60" s="134" t="str">
        <f t="shared" si="8"/>
        <v>60003</v>
      </c>
      <c r="S60" s="134" t="e">
        <f>VLOOKUP(Q60,#REF!,2,FALSE)</f>
        <v>#REF!</v>
      </c>
      <c r="T60" s="134" t="e">
        <f>VLOOKUP(Q60,#REF!,5,FALSE)</f>
        <v>#REF!</v>
      </c>
      <c r="U60" s="134">
        <f t="shared" si="6"/>
        <v>0</v>
      </c>
      <c r="V60" s="134" t="e">
        <f>VLOOKUP(R60,#REF!,2,FALSE)</f>
        <v>#REF!</v>
      </c>
    </row>
    <row r="61" spans="1:22" ht="16.5" hidden="1" customHeight="1" x14ac:dyDescent="0.4">
      <c r="A61" s="98" t="s">
        <v>57</v>
      </c>
      <c r="B61" s="73">
        <v>427</v>
      </c>
      <c r="C61" s="61" t="s">
        <v>52</v>
      </c>
      <c r="D61" s="64" t="s">
        <v>106</v>
      </c>
      <c r="E61" s="65"/>
      <c r="F61" s="66"/>
      <c r="G61" s="60"/>
      <c r="H61" s="67">
        <v>600035235</v>
      </c>
      <c r="I61" s="77">
        <v>10</v>
      </c>
      <c r="J61" s="69"/>
      <c r="K61" s="70" t="str">
        <f t="shared" si="4"/>
        <v>B427 Monthly Salaries debit January</v>
      </c>
      <c r="L61" s="71">
        <f t="shared" si="0"/>
        <v>600035235</v>
      </c>
      <c r="M61" s="70" t="str">
        <f t="shared" si="1"/>
        <v/>
      </c>
      <c r="N61" s="72">
        <f t="shared" si="5"/>
        <v>10</v>
      </c>
      <c r="O61" s="91" t="s">
        <v>59</v>
      </c>
      <c r="Q61" s="134" t="str">
        <f t="shared" si="7"/>
        <v>5235</v>
      </c>
      <c r="R61" s="134" t="str">
        <f t="shared" si="8"/>
        <v>60003</v>
      </c>
      <c r="S61" s="134" t="e">
        <f>VLOOKUP(Q61,#REF!,2,FALSE)</f>
        <v>#REF!</v>
      </c>
      <c r="T61" s="134" t="e">
        <f>VLOOKUP(Q61,#REF!,5,FALSE)</f>
        <v>#REF!</v>
      </c>
      <c r="U61" s="134" t="str">
        <f t="shared" si="6"/>
        <v>Yes</v>
      </c>
      <c r="V61" s="134" t="e">
        <f>VLOOKUP(R61,#REF!,2,FALSE)</f>
        <v>#REF!</v>
      </c>
    </row>
    <row r="62" spans="1:22" ht="16.5" hidden="1" customHeight="1" x14ac:dyDescent="0.4">
      <c r="A62" s="98" t="s">
        <v>57</v>
      </c>
      <c r="B62" s="73">
        <v>427</v>
      </c>
      <c r="C62" s="61" t="s">
        <v>52</v>
      </c>
      <c r="D62" s="64" t="s">
        <v>106</v>
      </c>
      <c r="E62" s="65"/>
      <c r="F62" s="66"/>
      <c r="G62" s="60"/>
      <c r="H62" s="67">
        <v>600035228</v>
      </c>
      <c r="I62" s="77">
        <v>19.059999999999999</v>
      </c>
      <c r="J62" s="69"/>
      <c r="K62" s="70" t="str">
        <f t="shared" si="4"/>
        <v>B427 Monthly Salaries debit January</v>
      </c>
      <c r="L62" s="71">
        <f t="shared" si="0"/>
        <v>600035228</v>
      </c>
      <c r="M62" s="70" t="str">
        <f t="shared" si="1"/>
        <v/>
      </c>
      <c r="N62" s="72">
        <f t="shared" si="5"/>
        <v>19.059999999999999</v>
      </c>
      <c r="O62" s="91" t="s">
        <v>59</v>
      </c>
      <c r="Q62" s="134" t="str">
        <f t="shared" si="7"/>
        <v>5228</v>
      </c>
      <c r="R62" s="134" t="str">
        <f t="shared" si="8"/>
        <v>60003</v>
      </c>
      <c r="S62" s="134" t="e">
        <f>VLOOKUP(Q62,#REF!,2,FALSE)</f>
        <v>#REF!</v>
      </c>
      <c r="T62" s="134" t="e">
        <f>VLOOKUP(Q62,#REF!,5,FALSE)</f>
        <v>#REF!</v>
      </c>
      <c r="U62" s="134" t="str">
        <f t="shared" si="6"/>
        <v>Yes</v>
      </c>
      <c r="V62" s="134" t="e">
        <f>VLOOKUP(R62,#REF!,2,FALSE)</f>
        <v>#REF!</v>
      </c>
    </row>
    <row r="63" spans="1:22" ht="16.5" hidden="1" customHeight="1" x14ac:dyDescent="0.4">
      <c r="A63" s="98" t="s">
        <v>57</v>
      </c>
      <c r="B63" s="73">
        <v>427</v>
      </c>
      <c r="C63" s="61" t="s">
        <v>52</v>
      </c>
      <c r="D63" s="64" t="s">
        <v>106</v>
      </c>
      <c r="E63" s="65"/>
      <c r="F63" s="66"/>
      <c r="G63" s="60"/>
      <c r="H63" s="67">
        <v>399069356</v>
      </c>
      <c r="I63" s="77"/>
      <c r="J63" s="69">
        <v>0.48</v>
      </c>
      <c r="K63" s="70" t="str">
        <f t="shared" si="4"/>
        <v>B427 Monthly Salaries debit January</v>
      </c>
      <c r="L63" s="71">
        <f t="shared" si="0"/>
        <v>399069356</v>
      </c>
      <c r="M63" s="70" t="str">
        <f t="shared" si="1"/>
        <v xml:space="preserve"> </v>
      </c>
      <c r="N63" s="72">
        <f t="shared" si="5"/>
        <v>0.48</v>
      </c>
      <c r="O63" s="91" t="s">
        <v>59</v>
      </c>
      <c r="Q63" s="134" t="str">
        <f t="shared" si="7"/>
        <v>9356</v>
      </c>
      <c r="R63" s="134" t="str">
        <f t="shared" si="8"/>
        <v>39906</v>
      </c>
      <c r="S63" s="134" t="e">
        <f>VLOOKUP(Q63,#REF!,2,FALSE)</f>
        <v>#REF!</v>
      </c>
      <c r="T63" s="134" t="e">
        <f>VLOOKUP(Q63,#REF!,5,FALSE)</f>
        <v>#REF!</v>
      </c>
      <c r="U63" s="134" t="str">
        <f t="shared" si="6"/>
        <v>Yes</v>
      </c>
      <c r="V63" s="134" t="e">
        <f>VLOOKUP(R63,#REF!,2,FALSE)</f>
        <v>#REF!</v>
      </c>
    </row>
    <row r="64" spans="1:22" ht="16.5" hidden="1" customHeight="1" x14ac:dyDescent="0.4">
      <c r="A64" s="98" t="s">
        <v>57</v>
      </c>
      <c r="B64" s="73">
        <v>427</v>
      </c>
      <c r="C64" s="61" t="s">
        <v>52</v>
      </c>
      <c r="D64" s="64" t="s">
        <v>106</v>
      </c>
      <c r="E64" s="65"/>
      <c r="F64" s="66"/>
      <c r="G64" s="60"/>
      <c r="H64" s="67">
        <v>600035247</v>
      </c>
      <c r="I64" s="77">
        <v>202.9</v>
      </c>
      <c r="J64" s="69"/>
      <c r="K64" s="70" t="str">
        <f t="shared" si="4"/>
        <v>B427 Monthly Salaries debit January</v>
      </c>
      <c r="L64" s="71">
        <f t="shared" si="0"/>
        <v>600035247</v>
      </c>
      <c r="M64" s="70" t="str">
        <f t="shared" si="1"/>
        <v/>
      </c>
      <c r="N64" s="72">
        <f t="shared" si="5"/>
        <v>202.9</v>
      </c>
      <c r="O64" s="91" t="s">
        <v>59</v>
      </c>
      <c r="Q64" s="134" t="str">
        <f t="shared" si="7"/>
        <v>5247</v>
      </c>
      <c r="R64" s="134" t="str">
        <f t="shared" si="8"/>
        <v>60003</v>
      </c>
      <c r="S64" s="134" t="e">
        <f>VLOOKUP(Q64,#REF!,2,FALSE)</f>
        <v>#REF!</v>
      </c>
      <c r="T64" s="134" t="e">
        <f>VLOOKUP(Q64,#REF!,5,FALSE)</f>
        <v>#REF!</v>
      </c>
      <c r="U64" s="134" t="str">
        <f t="shared" si="6"/>
        <v>Yes</v>
      </c>
      <c r="V64" s="134" t="e">
        <f>VLOOKUP(R64,#REF!,2,FALSE)</f>
        <v>#REF!</v>
      </c>
    </row>
    <row r="65" spans="1:22" ht="16.5" hidden="1" customHeight="1" x14ac:dyDescent="0.4">
      <c r="A65" s="98" t="s">
        <v>57</v>
      </c>
      <c r="B65" s="73">
        <v>427</v>
      </c>
      <c r="C65" s="61" t="s">
        <v>52</v>
      </c>
      <c r="D65" s="64" t="s">
        <v>106</v>
      </c>
      <c r="E65" s="65"/>
      <c r="F65" s="66"/>
      <c r="G65" s="60"/>
      <c r="H65" s="67">
        <v>600035209</v>
      </c>
      <c r="I65" s="77">
        <v>261.74</v>
      </c>
      <c r="J65" s="69"/>
      <c r="K65" s="70" t="str">
        <f t="shared" si="4"/>
        <v>B427 Monthly Salaries debit January</v>
      </c>
      <c r="L65" s="71">
        <f t="shared" si="0"/>
        <v>600035209</v>
      </c>
      <c r="M65" s="70" t="str">
        <f t="shared" si="1"/>
        <v/>
      </c>
      <c r="N65" s="72">
        <f t="shared" si="5"/>
        <v>261.74</v>
      </c>
      <c r="O65" s="91" t="s">
        <v>59</v>
      </c>
      <c r="Q65" s="134" t="str">
        <f t="shared" si="7"/>
        <v>5209</v>
      </c>
      <c r="R65" s="134" t="str">
        <f t="shared" si="8"/>
        <v>60003</v>
      </c>
      <c r="S65" s="134" t="e">
        <f>VLOOKUP(Q65,#REF!,2,FALSE)</f>
        <v>#REF!</v>
      </c>
      <c r="T65" s="134" t="e">
        <f>VLOOKUP(Q65,#REF!,5,FALSE)</f>
        <v>#REF!</v>
      </c>
      <c r="U65" s="134">
        <f t="shared" si="6"/>
        <v>0</v>
      </c>
      <c r="V65" s="134" t="e">
        <f>VLOOKUP(R65,#REF!,2,FALSE)</f>
        <v>#REF!</v>
      </c>
    </row>
    <row r="66" spans="1:22" ht="16.5" hidden="1" customHeight="1" x14ac:dyDescent="0.4">
      <c r="A66" s="98" t="s">
        <v>57</v>
      </c>
      <c r="B66" s="73">
        <v>427</v>
      </c>
      <c r="C66" s="61" t="s">
        <v>52</v>
      </c>
      <c r="D66" s="64" t="s">
        <v>106</v>
      </c>
      <c r="E66" s="65"/>
      <c r="F66" s="66"/>
      <c r="G66" s="60"/>
      <c r="H66" s="67">
        <v>399022400</v>
      </c>
      <c r="I66" s="77">
        <v>737.75</v>
      </c>
      <c r="J66" s="69"/>
      <c r="K66" s="70" t="str">
        <f t="shared" si="4"/>
        <v>B427 Monthly Salaries debit January</v>
      </c>
      <c r="L66" s="71">
        <f t="shared" si="0"/>
        <v>399022400</v>
      </c>
      <c r="M66" s="70" t="str">
        <f t="shared" si="1"/>
        <v/>
      </c>
      <c r="N66" s="72">
        <f t="shared" si="5"/>
        <v>737.75</v>
      </c>
      <c r="O66" s="91" t="s">
        <v>59</v>
      </c>
      <c r="Q66" s="134" t="str">
        <f t="shared" si="7"/>
        <v>2400</v>
      </c>
      <c r="R66" s="134" t="str">
        <f t="shared" si="8"/>
        <v>39902</v>
      </c>
      <c r="S66" s="134" t="e">
        <f>VLOOKUP(Q66,#REF!,2,FALSE)</f>
        <v>#REF!</v>
      </c>
      <c r="T66" s="134" t="e">
        <f>VLOOKUP(Q66,#REF!,5,FALSE)</f>
        <v>#REF!</v>
      </c>
      <c r="U66" s="134">
        <f t="shared" si="6"/>
        <v>0</v>
      </c>
      <c r="V66" s="134" t="e">
        <f>VLOOKUP(R66,#REF!,2,FALSE)</f>
        <v>#REF!</v>
      </c>
    </row>
    <row r="67" spans="1:22" ht="16.5" hidden="1" customHeight="1" x14ac:dyDescent="0.4">
      <c r="A67" s="98" t="s">
        <v>57</v>
      </c>
      <c r="B67" s="73">
        <v>427</v>
      </c>
      <c r="C67" s="61" t="s">
        <v>52</v>
      </c>
      <c r="D67" s="64" t="s">
        <v>106</v>
      </c>
      <c r="E67" s="65"/>
      <c r="F67" s="83"/>
      <c r="G67" s="66"/>
      <c r="H67" s="81">
        <v>600165005</v>
      </c>
      <c r="I67" s="77">
        <v>147.55000000000001</v>
      </c>
      <c r="J67" s="69"/>
      <c r="K67" s="70" t="str">
        <f t="shared" si="4"/>
        <v>B427 Monthly Salaries debit January</v>
      </c>
      <c r="L67" s="71">
        <f t="shared" si="0"/>
        <v>600165005</v>
      </c>
      <c r="M67" s="70" t="str">
        <f t="shared" si="1"/>
        <v/>
      </c>
      <c r="N67" s="72">
        <f t="shared" si="5"/>
        <v>147.55000000000001</v>
      </c>
      <c r="O67" s="91" t="s">
        <v>59</v>
      </c>
      <c r="Q67" s="134" t="str">
        <f t="shared" si="7"/>
        <v>5005</v>
      </c>
      <c r="R67" s="134" t="str">
        <f t="shared" si="8"/>
        <v>60016</v>
      </c>
      <c r="S67" s="134" t="e">
        <f>VLOOKUP(Q67,#REF!,2,FALSE)</f>
        <v>#REF!</v>
      </c>
      <c r="T67" s="134" t="e">
        <f>VLOOKUP(Q67,#REF!,5,FALSE)</f>
        <v>#REF!</v>
      </c>
      <c r="U67" s="134" t="str">
        <f t="shared" si="6"/>
        <v>Yes</v>
      </c>
      <c r="V67" s="134" t="e">
        <f>VLOOKUP(R67,#REF!,2,FALSE)</f>
        <v>#REF!</v>
      </c>
    </row>
    <row r="68" spans="1:22" ht="16.5" hidden="1" customHeight="1" x14ac:dyDescent="0.4">
      <c r="A68" s="98" t="s">
        <v>57</v>
      </c>
      <c r="B68" s="73">
        <v>428</v>
      </c>
      <c r="C68" s="61" t="s">
        <v>52</v>
      </c>
      <c r="D68" s="64" t="s">
        <v>107</v>
      </c>
      <c r="E68" s="65"/>
      <c r="F68" s="66">
        <v>42020</v>
      </c>
      <c r="G68" s="66"/>
      <c r="H68" s="81">
        <v>680019080</v>
      </c>
      <c r="I68" s="77">
        <v>68.38</v>
      </c>
      <c r="J68" s="69"/>
      <c r="K68" s="70" t="str">
        <f t="shared" si="4"/>
        <v>B428 DDICA</v>
      </c>
      <c r="L68" s="71">
        <f t="shared" si="0"/>
        <v>680019080</v>
      </c>
      <c r="M68" s="70" t="str">
        <f t="shared" si="1"/>
        <v/>
      </c>
      <c r="N68" s="72">
        <f t="shared" si="5"/>
        <v>68.38</v>
      </c>
      <c r="O68" s="91" t="s">
        <v>59</v>
      </c>
      <c r="Q68" s="134" t="str">
        <f t="shared" si="7"/>
        <v>9080</v>
      </c>
      <c r="R68" s="134" t="str">
        <f t="shared" si="8"/>
        <v>68001</v>
      </c>
      <c r="S68" s="134" t="e">
        <f>VLOOKUP(Q68,#REF!,2,FALSE)</f>
        <v>#REF!</v>
      </c>
      <c r="T68" s="134" t="e">
        <f>VLOOKUP(Q68,#REF!,5,FALSE)</f>
        <v>#REF!</v>
      </c>
      <c r="U68" s="134" t="str">
        <f t="shared" si="6"/>
        <v>Yes</v>
      </c>
      <c r="V68" s="134" t="e">
        <f>VLOOKUP(R68,#REF!,2,FALSE)</f>
        <v>#REF!</v>
      </c>
    </row>
    <row r="69" spans="1:22" ht="16.5" hidden="1" customHeight="1" x14ac:dyDescent="0.4">
      <c r="A69" s="98" t="s">
        <v>57</v>
      </c>
      <c r="B69" s="73"/>
      <c r="C69" s="61" t="s">
        <v>52</v>
      </c>
      <c r="D69" s="64" t="s">
        <v>78</v>
      </c>
      <c r="E69" s="74"/>
      <c r="F69" s="83">
        <v>42023</v>
      </c>
      <c r="G69" s="66"/>
      <c r="H69" s="81">
        <v>680035014</v>
      </c>
      <c r="I69" s="104">
        <v>743455</v>
      </c>
      <c r="J69" s="69"/>
      <c r="K69" s="70" t="str">
        <f t="shared" si="4"/>
        <v>B DCLG</v>
      </c>
      <c r="L69" s="71">
        <f t="shared" si="0"/>
        <v>680035014</v>
      </c>
      <c r="M69" s="70" t="str">
        <f t="shared" si="1"/>
        <v/>
      </c>
      <c r="N69" s="72">
        <f t="shared" si="5"/>
        <v>743455</v>
      </c>
      <c r="O69" s="91" t="s">
        <v>59</v>
      </c>
      <c r="Q69" s="134" t="str">
        <f t="shared" si="7"/>
        <v>5014</v>
      </c>
      <c r="R69" s="134" t="str">
        <f t="shared" si="8"/>
        <v>68003</v>
      </c>
      <c r="S69" s="134" t="e">
        <f>VLOOKUP(Q69,#REF!,2,FALSE)</f>
        <v>#REF!</v>
      </c>
      <c r="T69" s="134" t="e">
        <f>VLOOKUP(Q69,#REF!,5,FALSE)</f>
        <v>#REF!</v>
      </c>
      <c r="U69" s="134">
        <f t="shared" si="6"/>
        <v>0</v>
      </c>
      <c r="V69" s="134" t="e">
        <f>VLOOKUP(R69,#REF!,2,FALSE)</f>
        <v>#REF!</v>
      </c>
    </row>
    <row r="70" spans="1:22" ht="16.5" hidden="1" customHeight="1" x14ac:dyDescent="0.4">
      <c r="A70" s="98" t="s">
        <v>57</v>
      </c>
      <c r="B70" s="73"/>
      <c r="C70" s="61" t="s">
        <v>52</v>
      </c>
      <c r="D70" s="64" t="s">
        <v>78</v>
      </c>
      <c r="E70" s="74"/>
      <c r="F70" s="83"/>
      <c r="G70" s="66"/>
      <c r="H70" s="81">
        <v>680035014</v>
      </c>
      <c r="I70" s="77"/>
      <c r="J70" s="93">
        <v>9533</v>
      </c>
      <c r="K70" s="70" t="str">
        <f t="shared" si="4"/>
        <v>B DCLG</v>
      </c>
      <c r="L70" s="71">
        <f t="shared" si="0"/>
        <v>680035014</v>
      </c>
      <c r="M70" s="70" t="str">
        <f t="shared" si="1"/>
        <v xml:space="preserve"> </v>
      </c>
      <c r="N70" s="72">
        <f t="shared" si="5"/>
        <v>9533</v>
      </c>
      <c r="O70" s="91" t="s">
        <v>59</v>
      </c>
      <c r="Q70" s="134" t="str">
        <f t="shared" si="7"/>
        <v>5014</v>
      </c>
      <c r="R70" s="134" t="str">
        <f t="shared" si="8"/>
        <v>68003</v>
      </c>
      <c r="S70" s="134" t="e">
        <f>VLOOKUP(Q70,#REF!,2,FALSE)</f>
        <v>#REF!</v>
      </c>
      <c r="T70" s="134" t="e">
        <f>VLOOKUP(Q70,#REF!,5,FALSE)</f>
        <v>#REF!</v>
      </c>
      <c r="U70" s="134">
        <f t="shared" si="6"/>
        <v>0</v>
      </c>
      <c r="V70" s="134" t="e">
        <f>VLOOKUP(R70,#REF!,2,FALSE)</f>
        <v>#REF!</v>
      </c>
    </row>
    <row r="71" spans="1:22" ht="16.5" customHeight="1" x14ac:dyDescent="0.4">
      <c r="A71" s="98" t="s">
        <v>57</v>
      </c>
      <c r="B71" s="73">
        <v>429</v>
      </c>
      <c r="C71" s="61" t="s">
        <v>52</v>
      </c>
      <c r="D71" s="88" t="s">
        <v>68</v>
      </c>
      <c r="E71" s="99"/>
      <c r="F71" s="100"/>
      <c r="G71" s="90"/>
      <c r="H71" s="67">
        <v>620199600</v>
      </c>
      <c r="I71" s="77">
        <v>594.16999999999996</v>
      </c>
      <c r="J71" s="69"/>
      <c r="K71" s="70" t="str">
        <f t="shared" si="4"/>
        <v>B429 Unpd Rents DD Dwellings</v>
      </c>
      <c r="L71" s="71">
        <f t="shared" si="0"/>
        <v>620199600</v>
      </c>
      <c r="M71" s="70" t="str">
        <f t="shared" si="1"/>
        <v/>
      </c>
      <c r="N71" s="72">
        <f t="shared" si="5"/>
        <v>594.16999999999996</v>
      </c>
      <c r="O71" s="91" t="s">
        <v>59</v>
      </c>
      <c r="Q71" s="134" t="str">
        <f t="shared" si="7"/>
        <v>9600</v>
      </c>
      <c r="R71" s="134" t="str">
        <f t="shared" si="8"/>
        <v>62019</v>
      </c>
      <c r="S71" s="134" t="e">
        <f>VLOOKUP(Q71,#REF!,2,FALSE)</f>
        <v>#REF!</v>
      </c>
      <c r="T71" s="134" t="e">
        <f>VLOOKUP(Q71,#REF!,5,FALSE)</f>
        <v>#REF!</v>
      </c>
      <c r="U71" s="134">
        <f t="shared" si="6"/>
        <v>0</v>
      </c>
      <c r="V71" s="134" t="e">
        <f>VLOOKUP(R71,#REF!,2,FALSE)</f>
        <v>#REF!</v>
      </c>
    </row>
    <row r="72" spans="1:22" ht="16.5" hidden="1" customHeight="1" x14ac:dyDescent="0.4">
      <c r="A72" s="98" t="s">
        <v>57</v>
      </c>
      <c r="B72" s="73">
        <v>429</v>
      </c>
      <c r="C72" s="61" t="s">
        <v>52</v>
      </c>
      <c r="D72" s="88" t="s">
        <v>67</v>
      </c>
      <c r="E72" s="99"/>
      <c r="F72" s="100"/>
      <c r="G72" s="90"/>
      <c r="H72" s="67">
        <v>620199604</v>
      </c>
      <c r="I72" s="77">
        <v>115.04</v>
      </c>
      <c r="J72" s="69"/>
      <c r="K72" s="70" t="str">
        <f t="shared" si="4"/>
        <v>B429 Unpd Rents DD Garages</v>
      </c>
      <c r="L72" s="71">
        <f t="shared" si="0"/>
        <v>620199604</v>
      </c>
      <c r="M72" s="70" t="str">
        <f t="shared" si="1"/>
        <v/>
      </c>
      <c r="N72" s="72">
        <f t="shared" si="5"/>
        <v>115.04</v>
      </c>
      <c r="O72" s="91" t="s">
        <v>59</v>
      </c>
      <c r="Q72" s="134" t="str">
        <f t="shared" si="7"/>
        <v>9604</v>
      </c>
      <c r="R72" s="134" t="str">
        <f t="shared" si="8"/>
        <v>62019</v>
      </c>
      <c r="S72" s="134" t="e">
        <f>VLOOKUP(Q72,#REF!,2,FALSE)</f>
        <v>#REF!</v>
      </c>
      <c r="T72" s="134" t="e">
        <f>VLOOKUP(Q72,#REF!,5,FALSE)</f>
        <v>#REF!</v>
      </c>
      <c r="U72" s="134" t="str">
        <f t="shared" si="6"/>
        <v>Yes</v>
      </c>
      <c r="V72" s="134" t="e">
        <f>VLOOKUP(R72,#REF!,2,FALSE)</f>
        <v>#REF!</v>
      </c>
    </row>
    <row r="73" spans="1:22" ht="16.5" hidden="1" customHeight="1" x14ac:dyDescent="0.4">
      <c r="A73" s="98" t="s">
        <v>57</v>
      </c>
      <c r="B73" s="87"/>
      <c r="C73" s="61" t="s">
        <v>52</v>
      </c>
      <c r="D73" s="64" t="s">
        <v>72</v>
      </c>
      <c r="E73" s="65"/>
      <c r="F73" s="66"/>
      <c r="G73" s="75"/>
      <c r="H73" s="67">
        <v>680035003</v>
      </c>
      <c r="I73" s="103">
        <v>82467</v>
      </c>
      <c r="J73" s="69"/>
      <c r="K73" s="70" t="str">
        <f t="shared" si="4"/>
        <v>B LCC Precept</v>
      </c>
      <c r="L73" s="71">
        <f t="shared" si="0"/>
        <v>680035003</v>
      </c>
      <c r="M73" s="70" t="str">
        <f t="shared" si="1"/>
        <v/>
      </c>
      <c r="N73" s="72">
        <f t="shared" si="5"/>
        <v>82467</v>
      </c>
      <c r="O73" s="91" t="s">
        <v>59</v>
      </c>
      <c r="Q73" s="134" t="str">
        <f t="shared" si="7"/>
        <v>5003</v>
      </c>
      <c r="R73" s="134" t="str">
        <f t="shared" si="8"/>
        <v>68003</v>
      </c>
      <c r="S73" s="134" t="e">
        <f>VLOOKUP(Q73,#REF!,2,FALSE)</f>
        <v>#REF!</v>
      </c>
      <c r="T73" s="134" t="e">
        <f>VLOOKUP(Q73,#REF!,5,FALSE)</f>
        <v>#REF!</v>
      </c>
      <c r="U73" s="134">
        <f t="shared" si="6"/>
        <v>0</v>
      </c>
      <c r="V73" s="134" t="e">
        <f>VLOOKUP(R73,#REF!,2,FALSE)</f>
        <v>#REF!</v>
      </c>
    </row>
    <row r="74" spans="1:22" ht="16.5" hidden="1" customHeight="1" x14ac:dyDescent="0.4">
      <c r="A74" s="98" t="s">
        <v>57</v>
      </c>
      <c r="B74" s="87">
        <v>430</v>
      </c>
      <c r="C74" s="61" t="s">
        <v>52</v>
      </c>
      <c r="D74" s="64" t="s">
        <v>63</v>
      </c>
      <c r="E74" s="65"/>
      <c r="F74" s="66"/>
      <c r="G74" s="60"/>
      <c r="H74" s="81">
        <v>680019080</v>
      </c>
      <c r="I74" s="103">
        <v>7245.65</v>
      </c>
      <c r="J74" s="69"/>
      <c r="K74" s="70" t="str">
        <f t="shared" si="4"/>
        <v>B430 Unpaid D/d C/Tax</v>
      </c>
      <c r="L74" s="71">
        <f t="shared" ref="L74:L109" si="9">+H74</f>
        <v>680019080</v>
      </c>
      <c r="M74" s="70" t="str">
        <f t="shared" ref="M74:M109" si="10">IF(I74&gt;0,""," ")</f>
        <v/>
      </c>
      <c r="N74" s="72">
        <f t="shared" si="5"/>
        <v>7245.65</v>
      </c>
      <c r="O74" s="91" t="s">
        <v>59</v>
      </c>
      <c r="Q74" s="134" t="str">
        <f t="shared" ref="Q74:Q109" si="11">RIGHT(H74,4)</f>
        <v>9080</v>
      </c>
      <c r="R74" s="134" t="str">
        <f t="shared" ref="R74:R109" si="12">LEFT(L74,5)</f>
        <v>68001</v>
      </c>
      <c r="S74" s="134" t="e">
        <f>VLOOKUP(Q74,#REF!,2,FALSE)</f>
        <v>#REF!</v>
      </c>
      <c r="T74" s="134" t="e">
        <f>VLOOKUP(Q74,#REF!,5,FALSE)</f>
        <v>#REF!</v>
      </c>
      <c r="U74" s="134">
        <f t="shared" si="6"/>
        <v>0</v>
      </c>
      <c r="V74" s="134" t="e">
        <f>VLOOKUP(R74,#REF!,2,FALSE)</f>
        <v>#REF!</v>
      </c>
    </row>
    <row r="75" spans="1:22" ht="16.5" hidden="1" customHeight="1" x14ac:dyDescent="0.4">
      <c r="A75" s="98" t="s">
        <v>57</v>
      </c>
      <c r="B75" s="87">
        <v>430</v>
      </c>
      <c r="C75" s="61" t="s">
        <v>52</v>
      </c>
      <c r="D75" s="64" t="s">
        <v>76</v>
      </c>
      <c r="E75" s="65"/>
      <c r="F75" s="66"/>
      <c r="G75" s="60"/>
      <c r="H75" s="81">
        <v>680029081</v>
      </c>
      <c r="I75" s="77">
        <v>2465</v>
      </c>
      <c r="J75" s="69"/>
      <c r="K75" s="70" t="str">
        <f t="shared" ref="K75:K109" si="13">CONCATENATE(A75,B75,C75,D75)</f>
        <v>B430 Unpaid D/d NNDR</v>
      </c>
      <c r="L75" s="71">
        <f t="shared" si="9"/>
        <v>680029081</v>
      </c>
      <c r="M75" s="70" t="str">
        <f t="shared" si="10"/>
        <v/>
      </c>
      <c r="N75" s="72">
        <f t="shared" ref="N75:N109" si="14">I75+J75</f>
        <v>2465</v>
      </c>
      <c r="O75" s="91" t="s">
        <v>59</v>
      </c>
      <c r="Q75" s="134" t="str">
        <f t="shared" si="11"/>
        <v>9081</v>
      </c>
      <c r="R75" s="134" t="str">
        <f t="shared" si="12"/>
        <v>68002</v>
      </c>
      <c r="S75" s="134" t="e">
        <f>VLOOKUP(Q75,#REF!,2,FALSE)</f>
        <v>#REF!</v>
      </c>
      <c r="T75" s="134" t="e">
        <f>VLOOKUP(Q75,#REF!,5,FALSE)</f>
        <v>#REF!</v>
      </c>
      <c r="U75" s="134">
        <f t="shared" ref="U75:U109" si="15">IF(N75&gt;250,,"Yes")</f>
        <v>0</v>
      </c>
      <c r="V75" s="134" t="e">
        <f>VLOOKUP(R75,#REF!,2,FALSE)</f>
        <v>#REF!</v>
      </c>
    </row>
    <row r="76" spans="1:22" ht="16.5" hidden="1" customHeight="1" x14ac:dyDescent="0.4">
      <c r="A76" s="98" t="s">
        <v>57</v>
      </c>
      <c r="B76" s="73">
        <v>431</v>
      </c>
      <c r="C76" s="61" t="s">
        <v>52</v>
      </c>
      <c r="D76" s="88" t="s">
        <v>62</v>
      </c>
      <c r="E76" s="89"/>
      <c r="F76" s="90"/>
      <c r="G76" s="95"/>
      <c r="H76" s="67">
        <v>620185111</v>
      </c>
      <c r="I76" s="77">
        <v>24000</v>
      </c>
      <c r="J76" s="69"/>
      <c r="K76" s="70" t="str">
        <f t="shared" si="13"/>
        <v>B431 SIBA</v>
      </c>
      <c r="L76" s="71">
        <f t="shared" si="9"/>
        <v>620185111</v>
      </c>
      <c r="M76" s="70" t="str">
        <f t="shared" si="10"/>
        <v/>
      </c>
      <c r="N76" s="72">
        <f t="shared" si="14"/>
        <v>24000</v>
      </c>
      <c r="O76" s="91" t="s">
        <v>59</v>
      </c>
      <c r="Q76" s="134" t="str">
        <f t="shared" si="11"/>
        <v>5111</v>
      </c>
      <c r="R76" s="134" t="str">
        <f t="shared" si="12"/>
        <v>62018</v>
      </c>
      <c r="S76" s="134" t="e">
        <f>VLOOKUP(Q76,#REF!,2,FALSE)</f>
        <v>#REF!</v>
      </c>
      <c r="T76" s="134" t="e">
        <f>VLOOKUP(Q76,#REF!,5,FALSE)</f>
        <v>#REF!</v>
      </c>
      <c r="U76" s="134">
        <f t="shared" si="15"/>
        <v>0</v>
      </c>
      <c r="V76" s="134" t="e">
        <f>VLOOKUP(R76,#REF!,2,FALSE)</f>
        <v>#REF!</v>
      </c>
    </row>
    <row r="77" spans="1:22" s="37" customFormat="1" ht="16.5" hidden="1" customHeight="1" x14ac:dyDescent="0.4">
      <c r="A77" s="98" t="s">
        <v>57</v>
      </c>
      <c r="B77" s="87">
        <v>432</v>
      </c>
      <c r="C77" s="61" t="s">
        <v>52</v>
      </c>
      <c r="D77" s="88" t="s">
        <v>77</v>
      </c>
      <c r="E77" s="99"/>
      <c r="F77" s="90"/>
      <c r="G77" s="101"/>
      <c r="H77" s="67">
        <v>300022445</v>
      </c>
      <c r="I77" s="133">
        <v>659.25</v>
      </c>
      <c r="J77" s="69"/>
      <c r="K77" s="70" t="str">
        <f t="shared" si="13"/>
        <v>B432 Streamline</v>
      </c>
      <c r="L77" s="71">
        <f t="shared" si="9"/>
        <v>300022445</v>
      </c>
      <c r="M77" s="70" t="str">
        <f t="shared" si="10"/>
        <v/>
      </c>
      <c r="N77" s="72">
        <f t="shared" si="14"/>
        <v>659.25</v>
      </c>
      <c r="O77" s="91" t="s">
        <v>59</v>
      </c>
      <c r="P77" s="136"/>
      <c r="Q77" s="134" t="str">
        <f t="shared" si="11"/>
        <v>2445</v>
      </c>
      <c r="R77" s="134" t="str">
        <f t="shared" si="12"/>
        <v>30002</v>
      </c>
      <c r="S77" s="134" t="e">
        <f>VLOOKUP(Q77,#REF!,2,FALSE)</f>
        <v>#REF!</v>
      </c>
      <c r="T77" s="134" t="e">
        <f>VLOOKUP(Q77,#REF!,5,FALSE)</f>
        <v>#REF!</v>
      </c>
      <c r="U77" s="134">
        <f t="shared" si="15"/>
        <v>0</v>
      </c>
      <c r="V77" s="134" t="e">
        <f>VLOOKUP(R77,#REF!,2,FALSE)</f>
        <v>#REF!</v>
      </c>
    </row>
    <row r="78" spans="1:22" s="37" customFormat="1" ht="16.5" hidden="1" customHeight="1" x14ac:dyDescent="0.4">
      <c r="A78" s="98" t="s">
        <v>57</v>
      </c>
      <c r="B78" s="73">
        <v>433</v>
      </c>
      <c r="C78" s="61" t="s">
        <v>52</v>
      </c>
      <c r="D78" s="64" t="s">
        <v>75</v>
      </c>
      <c r="E78" s="65"/>
      <c r="F78" s="66"/>
      <c r="G78" s="66"/>
      <c r="H78" s="84">
        <v>420012421</v>
      </c>
      <c r="I78" s="85">
        <v>158</v>
      </c>
      <c r="J78" s="69"/>
      <c r="K78" s="70" t="str">
        <f t="shared" si="13"/>
        <v>B433 DBS</v>
      </c>
      <c r="L78" s="71">
        <f t="shared" si="9"/>
        <v>420012421</v>
      </c>
      <c r="M78" s="70" t="str">
        <f t="shared" si="10"/>
        <v/>
      </c>
      <c r="N78" s="72">
        <f t="shared" si="14"/>
        <v>158</v>
      </c>
      <c r="O78" s="91" t="s">
        <v>59</v>
      </c>
      <c r="P78" s="136"/>
      <c r="Q78" s="134" t="str">
        <f t="shared" si="11"/>
        <v>2421</v>
      </c>
      <c r="R78" s="134" t="str">
        <f t="shared" si="12"/>
        <v>42001</v>
      </c>
      <c r="S78" s="134" t="e">
        <f>VLOOKUP(Q78,#REF!,2,FALSE)</f>
        <v>#REF!</v>
      </c>
      <c r="T78" s="134" t="e">
        <f>VLOOKUP(Q78,#REF!,5,FALSE)</f>
        <v>#REF!</v>
      </c>
      <c r="U78" s="134" t="str">
        <f t="shared" si="15"/>
        <v>Yes</v>
      </c>
      <c r="V78" s="134" t="e">
        <f>VLOOKUP(R78,#REF!,2,FALSE)</f>
        <v>#REF!</v>
      </c>
    </row>
    <row r="79" spans="1:22" s="37" customFormat="1" ht="16.5" hidden="1" customHeight="1" x14ac:dyDescent="0.4">
      <c r="A79" s="98" t="s">
        <v>57</v>
      </c>
      <c r="B79" s="73">
        <v>434</v>
      </c>
      <c r="C79" s="61" t="s">
        <v>52</v>
      </c>
      <c r="D79" s="88" t="s">
        <v>70</v>
      </c>
      <c r="E79" s="99"/>
      <c r="F79" s="100"/>
      <c r="G79" s="90"/>
      <c r="H79" s="67">
        <v>399042430</v>
      </c>
      <c r="I79" s="77">
        <v>12</v>
      </c>
      <c r="J79" s="69"/>
      <c r="K79" s="70" t="str">
        <f t="shared" si="13"/>
        <v>B434 Land Registry</v>
      </c>
      <c r="L79" s="71">
        <f t="shared" si="9"/>
        <v>399042430</v>
      </c>
      <c r="M79" s="70" t="str">
        <f t="shared" si="10"/>
        <v/>
      </c>
      <c r="N79" s="72">
        <f t="shared" si="14"/>
        <v>12</v>
      </c>
      <c r="O79" s="91" t="s">
        <v>59</v>
      </c>
      <c r="P79" s="136"/>
      <c r="Q79" s="134" t="str">
        <f t="shared" si="11"/>
        <v>2430</v>
      </c>
      <c r="R79" s="134" t="str">
        <f t="shared" si="12"/>
        <v>39904</v>
      </c>
      <c r="S79" s="134" t="e">
        <f>VLOOKUP(Q79,#REF!,2,FALSE)</f>
        <v>#REF!</v>
      </c>
      <c r="T79" s="134" t="e">
        <f>VLOOKUP(Q79,#REF!,5,FALSE)</f>
        <v>#REF!</v>
      </c>
      <c r="U79" s="134" t="str">
        <f t="shared" si="15"/>
        <v>Yes</v>
      </c>
      <c r="V79" s="134" t="e">
        <f>VLOOKUP(R79,#REF!,2,FALSE)</f>
        <v>#REF!</v>
      </c>
    </row>
    <row r="80" spans="1:22" s="37" customFormat="1" ht="19.5" hidden="1" x14ac:dyDescent="0.4">
      <c r="A80" s="98" t="s">
        <v>57</v>
      </c>
      <c r="B80" s="73">
        <v>434</v>
      </c>
      <c r="C80" s="61" t="s">
        <v>52</v>
      </c>
      <c r="D80" s="88" t="s">
        <v>70</v>
      </c>
      <c r="E80" s="89"/>
      <c r="F80" s="90"/>
      <c r="G80" s="95"/>
      <c r="H80" s="67">
        <v>303032430</v>
      </c>
      <c r="I80" s="77">
        <v>3</v>
      </c>
      <c r="J80" s="93"/>
      <c r="K80" s="70" t="str">
        <f t="shared" si="13"/>
        <v>B434 Land Registry</v>
      </c>
      <c r="L80" s="71">
        <f t="shared" si="9"/>
        <v>303032430</v>
      </c>
      <c r="M80" s="70" t="str">
        <f t="shared" si="10"/>
        <v/>
      </c>
      <c r="N80" s="72">
        <f t="shared" si="14"/>
        <v>3</v>
      </c>
      <c r="O80" s="91" t="s">
        <v>59</v>
      </c>
      <c r="P80" s="136"/>
      <c r="Q80" s="134" t="str">
        <f t="shared" si="11"/>
        <v>2430</v>
      </c>
      <c r="R80" s="134" t="str">
        <f t="shared" si="12"/>
        <v>30303</v>
      </c>
      <c r="S80" s="134" t="e">
        <f>VLOOKUP(Q80,#REF!,2,FALSE)</f>
        <v>#REF!</v>
      </c>
      <c r="T80" s="134" t="e">
        <f>VLOOKUP(Q80,#REF!,5,FALSE)</f>
        <v>#REF!</v>
      </c>
      <c r="U80" s="134" t="str">
        <f t="shared" si="15"/>
        <v>Yes</v>
      </c>
      <c r="V80" s="134" t="e">
        <f>VLOOKUP(R80,#REF!,2,FALSE)</f>
        <v>#REF!</v>
      </c>
    </row>
    <row r="81" spans="1:22" ht="19.5" hidden="1" x14ac:dyDescent="0.4">
      <c r="A81" s="98" t="s">
        <v>57</v>
      </c>
      <c r="B81" s="87">
        <v>434</v>
      </c>
      <c r="C81" s="61" t="s">
        <v>52</v>
      </c>
      <c r="D81" s="88" t="s">
        <v>70</v>
      </c>
      <c r="E81" s="65"/>
      <c r="F81" s="66"/>
      <c r="G81" s="60"/>
      <c r="H81" s="81">
        <v>140012430</v>
      </c>
      <c r="I81" s="77">
        <v>3</v>
      </c>
      <c r="J81" s="69"/>
      <c r="K81" s="70" t="str">
        <f t="shared" si="13"/>
        <v>B434 Land Registry</v>
      </c>
      <c r="L81" s="71">
        <f t="shared" si="9"/>
        <v>140012430</v>
      </c>
      <c r="M81" s="70" t="str">
        <f t="shared" si="10"/>
        <v/>
      </c>
      <c r="N81" s="72">
        <f t="shared" si="14"/>
        <v>3</v>
      </c>
      <c r="O81" s="91" t="s">
        <v>59</v>
      </c>
      <c r="Q81" s="134" t="str">
        <f t="shared" si="11"/>
        <v>2430</v>
      </c>
      <c r="R81" s="134" t="str">
        <f t="shared" si="12"/>
        <v>14001</v>
      </c>
      <c r="S81" s="134" t="e">
        <f>VLOOKUP(Q81,#REF!,2,FALSE)</f>
        <v>#REF!</v>
      </c>
      <c r="T81" s="134" t="e">
        <f>VLOOKUP(Q81,#REF!,5,FALSE)</f>
        <v>#REF!</v>
      </c>
      <c r="U81" s="134" t="str">
        <f t="shared" si="15"/>
        <v>Yes</v>
      </c>
      <c r="V81" s="134" t="e">
        <f>VLOOKUP(R81,#REF!,2,FALSE)</f>
        <v>#REF!</v>
      </c>
    </row>
    <row r="82" spans="1:22" s="37" customFormat="1" ht="19.5" hidden="1" x14ac:dyDescent="0.4">
      <c r="A82" s="98" t="s">
        <v>57</v>
      </c>
      <c r="B82" s="87">
        <v>435</v>
      </c>
      <c r="C82" s="61" t="s">
        <v>52</v>
      </c>
      <c r="D82" s="88" t="s">
        <v>62</v>
      </c>
      <c r="E82" s="89"/>
      <c r="F82" s="90"/>
      <c r="G82" s="95"/>
      <c r="H82" s="67">
        <v>620185111</v>
      </c>
      <c r="I82" s="104">
        <v>62000</v>
      </c>
      <c r="J82" s="69"/>
      <c r="K82" s="70" t="str">
        <f t="shared" si="13"/>
        <v>B435 SIBA</v>
      </c>
      <c r="L82" s="71">
        <f t="shared" si="9"/>
        <v>620185111</v>
      </c>
      <c r="M82" s="70" t="str">
        <f t="shared" si="10"/>
        <v/>
      </c>
      <c r="N82" s="72">
        <f t="shared" si="14"/>
        <v>62000</v>
      </c>
      <c r="O82" s="91" t="s">
        <v>59</v>
      </c>
      <c r="P82" s="136"/>
      <c r="Q82" s="134" t="str">
        <f t="shared" si="11"/>
        <v>5111</v>
      </c>
      <c r="R82" s="134" t="str">
        <f t="shared" si="12"/>
        <v>62018</v>
      </c>
      <c r="S82" s="134" t="e">
        <f>VLOOKUP(Q82,#REF!,2,FALSE)</f>
        <v>#REF!</v>
      </c>
      <c r="T82" s="134" t="e">
        <f>VLOOKUP(Q82,#REF!,5,FALSE)</f>
        <v>#REF!</v>
      </c>
      <c r="U82" s="134">
        <f t="shared" si="15"/>
        <v>0</v>
      </c>
      <c r="V82" s="134" t="e">
        <f>VLOOKUP(R82,#REF!,2,FALSE)</f>
        <v>#REF!</v>
      </c>
    </row>
    <row r="83" spans="1:22" ht="19.5" hidden="1" x14ac:dyDescent="0.4">
      <c r="A83" s="98" t="s">
        <v>57</v>
      </c>
      <c r="B83" s="87">
        <v>436</v>
      </c>
      <c r="C83" s="61" t="s">
        <v>52</v>
      </c>
      <c r="D83" s="88" t="s">
        <v>88</v>
      </c>
      <c r="E83" s="89"/>
      <c r="F83" s="90"/>
      <c r="G83" s="95"/>
      <c r="H83" s="67">
        <v>305010102</v>
      </c>
      <c r="I83" s="77">
        <v>15666.67</v>
      </c>
      <c r="J83" s="93"/>
      <c r="K83" s="70" t="str">
        <f t="shared" si="13"/>
        <v xml:space="preserve">B436 Chaps LCC </v>
      </c>
      <c r="L83" s="71">
        <f t="shared" si="9"/>
        <v>305010102</v>
      </c>
      <c r="M83" s="70" t="str">
        <f t="shared" si="10"/>
        <v/>
      </c>
      <c r="N83" s="72">
        <f t="shared" si="14"/>
        <v>15666.67</v>
      </c>
      <c r="O83" s="91" t="s">
        <v>59</v>
      </c>
      <c r="Q83" s="134" t="str">
        <f t="shared" si="11"/>
        <v>0102</v>
      </c>
      <c r="R83" s="134" t="str">
        <f t="shared" si="12"/>
        <v>30501</v>
      </c>
      <c r="S83" s="134" t="e">
        <f>VLOOKUP(Q83,#REF!,2,FALSE)</f>
        <v>#REF!</v>
      </c>
      <c r="T83" s="134" t="e">
        <f>VLOOKUP(Q83,#REF!,5,FALSE)</f>
        <v>#REF!</v>
      </c>
      <c r="U83" s="134">
        <f t="shared" si="15"/>
        <v>0</v>
      </c>
      <c r="V83" s="134" t="e">
        <f>VLOOKUP(R83,#REF!,2,FALSE)</f>
        <v>#REF!</v>
      </c>
    </row>
    <row r="84" spans="1:22" ht="19.5" hidden="1" x14ac:dyDescent="0.4">
      <c r="A84" s="98" t="s">
        <v>57</v>
      </c>
      <c r="B84" s="87">
        <v>437</v>
      </c>
      <c r="C84" s="61" t="s">
        <v>52</v>
      </c>
      <c r="D84" s="88" t="s">
        <v>62</v>
      </c>
      <c r="E84" s="89"/>
      <c r="F84" s="90"/>
      <c r="G84" s="95"/>
      <c r="H84" s="67">
        <v>620185111</v>
      </c>
      <c r="I84" s="133">
        <v>140000</v>
      </c>
      <c r="J84" s="69"/>
      <c r="K84" s="70" t="str">
        <f t="shared" si="13"/>
        <v>B437 SIBA</v>
      </c>
      <c r="L84" s="71">
        <f t="shared" si="9"/>
        <v>620185111</v>
      </c>
      <c r="M84" s="70" t="str">
        <f t="shared" si="10"/>
        <v/>
      </c>
      <c r="N84" s="72">
        <f t="shared" si="14"/>
        <v>140000</v>
      </c>
      <c r="O84" s="91" t="s">
        <v>59</v>
      </c>
      <c r="Q84" s="134" t="str">
        <f t="shared" si="11"/>
        <v>5111</v>
      </c>
      <c r="R84" s="134" t="str">
        <f t="shared" si="12"/>
        <v>62018</v>
      </c>
      <c r="S84" s="134" t="e">
        <f>VLOOKUP(Q84,#REF!,2,FALSE)</f>
        <v>#REF!</v>
      </c>
      <c r="T84" s="134" t="e">
        <f>VLOOKUP(Q84,#REF!,5,FALSE)</f>
        <v>#REF!</v>
      </c>
      <c r="U84" s="134">
        <f t="shared" si="15"/>
        <v>0</v>
      </c>
      <c r="V84" s="134" t="e">
        <f>VLOOKUP(R84,#REF!,2,FALSE)</f>
        <v>#REF!</v>
      </c>
    </row>
    <row r="85" spans="1:22" ht="19.5" hidden="1" x14ac:dyDescent="0.4">
      <c r="A85" s="98" t="s">
        <v>57</v>
      </c>
      <c r="B85" s="73">
        <v>438</v>
      </c>
      <c r="C85" s="61" t="s">
        <v>52</v>
      </c>
      <c r="D85" s="88" t="s">
        <v>80</v>
      </c>
      <c r="E85" s="65"/>
      <c r="F85" s="66"/>
      <c r="G85" s="60"/>
      <c r="H85" s="81">
        <v>300022445</v>
      </c>
      <c r="I85" s="86">
        <v>70.48</v>
      </c>
      <c r="J85" s="69"/>
      <c r="K85" s="70" t="str">
        <f t="shared" si="13"/>
        <v>B438 Datalink Fees</v>
      </c>
      <c r="L85" s="71">
        <f t="shared" si="9"/>
        <v>300022445</v>
      </c>
      <c r="M85" s="70" t="str">
        <f t="shared" si="10"/>
        <v/>
      </c>
      <c r="N85" s="72">
        <f t="shared" si="14"/>
        <v>70.48</v>
      </c>
      <c r="O85" s="91" t="s">
        <v>59</v>
      </c>
      <c r="Q85" s="134" t="str">
        <f t="shared" si="11"/>
        <v>2445</v>
      </c>
      <c r="R85" s="134" t="str">
        <f t="shared" si="12"/>
        <v>30002</v>
      </c>
      <c r="S85" s="134" t="e">
        <f>VLOOKUP(Q85,#REF!,2,FALSE)</f>
        <v>#REF!</v>
      </c>
      <c r="T85" s="134" t="e">
        <f>VLOOKUP(Q85,#REF!,5,FALSE)</f>
        <v>#REF!</v>
      </c>
      <c r="U85" s="134" t="str">
        <f t="shared" si="15"/>
        <v>Yes</v>
      </c>
      <c r="V85" s="134" t="e">
        <f>VLOOKUP(R85,#REF!,2,FALSE)</f>
        <v>#REF!</v>
      </c>
    </row>
    <row r="86" spans="1:22" s="37" customFormat="1" ht="19.5" hidden="1" x14ac:dyDescent="0.4">
      <c r="A86" s="98" t="s">
        <v>57</v>
      </c>
      <c r="B86" s="73">
        <v>439</v>
      </c>
      <c r="C86" s="61" t="s">
        <v>52</v>
      </c>
      <c r="D86" s="88" t="s">
        <v>108</v>
      </c>
      <c r="E86" s="65"/>
      <c r="F86" s="66"/>
      <c r="G86" s="60"/>
      <c r="H86" s="67">
        <v>600035241</v>
      </c>
      <c r="I86" s="77">
        <v>267441.40000000002</v>
      </c>
      <c r="J86" s="69"/>
      <c r="K86" s="70" t="str">
        <f t="shared" si="13"/>
        <v>B439 January Salaries</v>
      </c>
      <c r="L86" s="71">
        <f t="shared" si="9"/>
        <v>600035241</v>
      </c>
      <c r="M86" s="70" t="str">
        <f t="shared" si="10"/>
        <v/>
      </c>
      <c r="N86" s="72">
        <f t="shared" si="14"/>
        <v>267441.40000000002</v>
      </c>
      <c r="O86" s="91" t="s">
        <v>59</v>
      </c>
      <c r="P86" s="136"/>
      <c r="Q86" s="134" t="str">
        <f t="shared" si="11"/>
        <v>5241</v>
      </c>
      <c r="R86" s="134" t="str">
        <f t="shared" si="12"/>
        <v>60003</v>
      </c>
      <c r="S86" s="134" t="e">
        <f>VLOOKUP(Q86,#REF!,2,FALSE)</f>
        <v>#REF!</v>
      </c>
      <c r="T86" s="134" t="e">
        <f>VLOOKUP(Q86,#REF!,5,FALSE)</f>
        <v>#REF!</v>
      </c>
      <c r="U86" s="134">
        <f t="shared" si="15"/>
        <v>0</v>
      </c>
      <c r="V86" s="134" t="e">
        <f>VLOOKUP(R86,#REF!,2,FALSE)</f>
        <v>#REF!</v>
      </c>
    </row>
    <row r="87" spans="1:22" s="37" customFormat="1" ht="19.5" hidden="1" x14ac:dyDescent="0.4">
      <c r="A87" s="98" t="s">
        <v>57</v>
      </c>
      <c r="B87" s="87"/>
      <c r="C87" s="61" t="s">
        <v>52</v>
      </c>
      <c r="D87" s="64" t="s">
        <v>79</v>
      </c>
      <c r="E87" s="74"/>
      <c r="F87" s="83"/>
      <c r="G87" s="66"/>
      <c r="H87" s="81">
        <v>300022445</v>
      </c>
      <c r="I87" s="77">
        <v>24.06</v>
      </c>
      <c r="J87" s="69"/>
      <c r="K87" s="70" t="str">
        <f t="shared" si="13"/>
        <v>B Worldpay</v>
      </c>
      <c r="L87" s="71">
        <f t="shared" si="9"/>
        <v>300022445</v>
      </c>
      <c r="M87" s="70" t="str">
        <f t="shared" si="10"/>
        <v/>
      </c>
      <c r="N87" s="72">
        <f t="shared" si="14"/>
        <v>24.06</v>
      </c>
      <c r="O87" s="91" t="s">
        <v>59</v>
      </c>
      <c r="P87" s="136"/>
      <c r="Q87" s="134" t="str">
        <f t="shared" si="11"/>
        <v>2445</v>
      </c>
      <c r="R87" s="134" t="str">
        <f t="shared" si="12"/>
        <v>30002</v>
      </c>
      <c r="S87" s="134" t="e">
        <f>VLOOKUP(Q87,#REF!,2,FALSE)</f>
        <v>#REF!</v>
      </c>
      <c r="T87" s="134" t="e">
        <f>VLOOKUP(Q87,#REF!,5,FALSE)</f>
        <v>#REF!</v>
      </c>
      <c r="U87" s="134" t="str">
        <f t="shared" si="15"/>
        <v>Yes</v>
      </c>
      <c r="V87" s="134" t="e">
        <f>VLOOKUP(R87,#REF!,2,FALSE)</f>
        <v>#REF!</v>
      </c>
    </row>
    <row r="88" spans="1:22" s="37" customFormat="1" ht="19.5" x14ac:dyDescent="0.4">
      <c r="A88" s="98" t="s">
        <v>57</v>
      </c>
      <c r="B88" s="73">
        <v>440</v>
      </c>
      <c r="C88" s="61" t="s">
        <v>52</v>
      </c>
      <c r="D88" s="88" t="s">
        <v>64</v>
      </c>
      <c r="E88" s="89"/>
      <c r="F88" s="90"/>
      <c r="G88" s="95"/>
      <c r="H88" s="67">
        <v>303012701</v>
      </c>
      <c r="I88" s="77">
        <v>997.5</v>
      </c>
      <c r="J88" s="69"/>
      <c r="K88" s="70" t="str">
        <f t="shared" si="13"/>
        <v>B440 Royal Mail</v>
      </c>
      <c r="L88" s="71">
        <f t="shared" si="9"/>
        <v>303012701</v>
      </c>
      <c r="M88" s="70" t="str">
        <f t="shared" si="10"/>
        <v/>
      </c>
      <c r="N88" s="72">
        <f t="shared" si="14"/>
        <v>997.5</v>
      </c>
      <c r="O88" s="91" t="s">
        <v>59</v>
      </c>
      <c r="P88" s="136"/>
      <c r="Q88" s="134" t="str">
        <f t="shared" si="11"/>
        <v>2701</v>
      </c>
      <c r="R88" s="134" t="str">
        <f t="shared" si="12"/>
        <v>30301</v>
      </c>
      <c r="S88" s="134" t="e">
        <f>VLOOKUP(Q88,#REF!,2,FALSE)</f>
        <v>#REF!</v>
      </c>
      <c r="T88" s="134" t="e">
        <f>VLOOKUP(Q88,#REF!,5,FALSE)</f>
        <v>#REF!</v>
      </c>
      <c r="U88" s="134">
        <f t="shared" si="15"/>
        <v>0</v>
      </c>
      <c r="V88" s="134" t="e">
        <f>VLOOKUP(R88,#REF!,2,FALSE)</f>
        <v>#REF!</v>
      </c>
    </row>
    <row r="89" spans="1:22" s="37" customFormat="1" ht="19.5" x14ac:dyDescent="0.4">
      <c r="A89" s="98" t="s">
        <v>57</v>
      </c>
      <c r="B89" s="73">
        <v>440</v>
      </c>
      <c r="C89" s="61" t="s">
        <v>52</v>
      </c>
      <c r="D89" s="88" t="s">
        <v>64</v>
      </c>
      <c r="E89" s="65"/>
      <c r="F89" s="66"/>
      <c r="G89" s="60"/>
      <c r="H89" s="67">
        <v>303032701</v>
      </c>
      <c r="I89" s="77">
        <v>303.8</v>
      </c>
      <c r="J89" s="69"/>
      <c r="K89" s="70" t="str">
        <f t="shared" si="13"/>
        <v>B440 Royal Mail</v>
      </c>
      <c r="L89" s="71">
        <f t="shared" si="9"/>
        <v>303032701</v>
      </c>
      <c r="M89" s="70" t="str">
        <f t="shared" si="10"/>
        <v/>
      </c>
      <c r="N89" s="72">
        <f t="shared" si="14"/>
        <v>303.8</v>
      </c>
      <c r="O89" s="91" t="s">
        <v>59</v>
      </c>
      <c r="P89" s="136"/>
      <c r="Q89" s="134" t="str">
        <f t="shared" si="11"/>
        <v>2701</v>
      </c>
      <c r="R89" s="134" t="str">
        <f t="shared" si="12"/>
        <v>30303</v>
      </c>
      <c r="S89" s="134" t="e">
        <f>VLOOKUP(Q89,#REF!,2,FALSE)</f>
        <v>#REF!</v>
      </c>
      <c r="T89" s="134" t="e">
        <f>VLOOKUP(Q89,#REF!,5,FALSE)</f>
        <v>#REF!</v>
      </c>
      <c r="U89" s="134">
        <f t="shared" si="15"/>
        <v>0</v>
      </c>
      <c r="V89" s="134" t="e">
        <f>VLOOKUP(R89,#REF!,2,FALSE)</f>
        <v>#REF!</v>
      </c>
    </row>
    <row r="90" spans="1:22" ht="19.5" hidden="1" x14ac:dyDescent="0.4">
      <c r="A90" s="98" t="s">
        <v>57</v>
      </c>
      <c r="B90" s="73">
        <v>440</v>
      </c>
      <c r="C90" s="61" t="s">
        <v>52</v>
      </c>
      <c r="D90" s="88" t="s">
        <v>64</v>
      </c>
      <c r="E90" s="65"/>
      <c r="F90" s="66"/>
      <c r="G90" s="60"/>
      <c r="H90" s="81">
        <v>303022701</v>
      </c>
      <c r="I90" s="77">
        <v>4.9000000000000004</v>
      </c>
      <c r="J90" s="93"/>
      <c r="K90" s="70" t="str">
        <f t="shared" si="13"/>
        <v>B440 Royal Mail</v>
      </c>
      <c r="L90" s="71">
        <f t="shared" si="9"/>
        <v>303022701</v>
      </c>
      <c r="M90" s="70" t="str">
        <f t="shared" si="10"/>
        <v/>
      </c>
      <c r="N90" s="72">
        <f t="shared" si="14"/>
        <v>4.9000000000000004</v>
      </c>
      <c r="O90" s="91" t="s">
        <v>59</v>
      </c>
      <c r="Q90" s="134" t="str">
        <f t="shared" si="11"/>
        <v>2701</v>
      </c>
      <c r="R90" s="134" t="str">
        <f t="shared" si="12"/>
        <v>30302</v>
      </c>
      <c r="S90" s="134" t="e">
        <f>VLOOKUP(Q90,#REF!,2,FALSE)</f>
        <v>#REF!</v>
      </c>
      <c r="T90" s="134" t="e">
        <f>VLOOKUP(Q90,#REF!,5,FALSE)</f>
        <v>#REF!</v>
      </c>
      <c r="U90" s="134" t="str">
        <f t="shared" si="15"/>
        <v>Yes</v>
      </c>
      <c r="V90" s="134" t="e">
        <f>VLOOKUP(R90,#REF!,2,FALSE)</f>
        <v>#REF!</v>
      </c>
    </row>
    <row r="91" spans="1:22" ht="19.5" hidden="1" x14ac:dyDescent="0.4">
      <c r="A91" s="98" t="s">
        <v>57</v>
      </c>
      <c r="B91" s="87">
        <v>440</v>
      </c>
      <c r="C91" s="61" t="s">
        <v>52</v>
      </c>
      <c r="D91" s="88" t="s">
        <v>64</v>
      </c>
      <c r="E91" s="65"/>
      <c r="F91" s="66"/>
      <c r="G91" s="60"/>
      <c r="H91" s="67">
        <v>600165005</v>
      </c>
      <c r="I91" s="77">
        <v>261.24</v>
      </c>
      <c r="J91" s="69"/>
      <c r="K91" s="70" t="str">
        <f t="shared" si="13"/>
        <v>B440 Royal Mail</v>
      </c>
      <c r="L91" s="71">
        <f t="shared" si="9"/>
        <v>600165005</v>
      </c>
      <c r="M91" s="70" t="str">
        <f t="shared" si="10"/>
        <v/>
      </c>
      <c r="N91" s="72">
        <f t="shared" si="14"/>
        <v>261.24</v>
      </c>
      <c r="O91" s="91" t="s">
        <v>59</v>
      </c>
      <c r="Q91" s="134" t="str">
        <f t="shared" si="11"/>
        <v>5005</v>
      </c>
      <c r="R91" s="134" t="str">
        <f t="shared" si="12"/>
        <v>60016</v>
      </c>
      <c r="S91" s="134" t="e">
        <f>VLOOKUP(Q91,#REF!,2,FALSE)</f>
        <v>#REF!</v>
      </c>
      <c r="T91" s="134" t="e">
        <f>VLOOKUP(Q91,#REF!,5,FALSE)</f>
        <v>#REF!</v>
      </c>
      <c r="U91" s="134">
        <f t="shared" si="15"/>
        <v>0</v>
      </c>
      <c r="V91" s="134" t="e">
        <f>VLOOKUP(R91,#REF!,2,FALSE)</f>
        <v>#REF!</v>
      </c>
    </row>
    <row r="92" spans="1:22" ht="19.5" hidden="1" x14ac:dyDescent="0.4">
      <c r="A92" s="98" t="s">
        <v>57</v>
      </c>
      <c r="B92" s="87">
        <v>441</v>
      </c>
      <c r="C92" s="61" t="s">
        <v>52</v>
      </c>
      <c r="D92" s="88" t="s">
        <v>62</v>
      </c>
      <c r="E92" s="89"/>
      <c r="F92" s="90"/>
      <c r="G92" s="95"/>
      <c r="H92" s="67">
        <v>620185111</v>
      </c>
      <c r="I92" s="77">
        <v>1403000</v>
      </c>
      <c r="J92" s="69"/>
      <c r="K92" s="70" t="str">
        <f t="shared" si="13"/>
        <v>B441 SIBA</v>
      </c>
      <c r="L92" s="71">
        <f t="shared" si="9"/>
        <v>620185111</v>
      </c>
      <c r="M92" s="70" t="str">
        <f t="shared" si="10"/>
        <v/>
      </c>
      <c r="N92" s="72">
        <f t="shared" si="14"/>
        <v>1403000</v>
      </c>
      <c r="O92" s="91" t="s">
        <v>59</v>
      </c>
      <c r="Q92" s="134" t="str">
        <f t="shared" si="11"/>
        <v>5111</v>
      </c>
      <c r="R92" s="134" t="str">
        <f t="shared" si="12"/>
        <v>62018</v>
      </c>
      <c r="S92" s="134" t="e">
        <f>VLOOKUP(Q92,#REF!,2,FALSE)</f>
        <v>#REF!</v>
      </c>
      <c r="T92" s="134" t="e">
        <f>VLOOKUP(Q92,#REF!,5,FALSE)</f>
        <v>#REF!</v>
      </c>
      <c r="U92" s="134">
        <f t="shared" si="15"/>
        <v>0</v>
      </c>
      <c r="V92" s="134" t="e">
        <f>VLOOKUP(R92,#REF!,2,FALSE)</f>
        <v>#REF!</v>
      </c>
    </row>
    <row r="93" spans="1:22" s="37" customFormat="1" ht="19.5" hidden="1" x14ac:dyDescent="0.4">
      <c r="A93" s="98" t="s">
        <v>57</v>
      </c>
      <c r="B93" s="73">
        <v>442</v>
      </c>
      <c r="C93" s="61" t="s">
        <v>52</v>
      </c>
      <c r="D93" s="88" t="s">
        <v>81</v>
      </c>
      <c r="E93" s="89"/>
      <c r="F93" s="90"/>
      <c r="G93" s="95"/>
      <c r="H93" s="84">
        <v>120032432</v>
      </c>
      <c r="I93" s="77">
        <v>110</v>
      </c>
      <c r="J93" s="96"/>
      <c r="K93" s="70" t="str">
        <f t="shared" si="13"/>
        <v>B442 HMCTS</v>
      </c>
      <c r="L93" s="71">
        <f t="shared" si="9"/>
        <v>120032432</v>
      </c>
      <c r="M93" s="70" t="str">
        <f t="shared" si="10"/>
        <v/>
      </c>
      <c r="N93" s="72">
        <f t="shared" si="14"/>
        <v>110</v>
      </c>
      <c r="O93" s="91" t="s">
        <v>59</v>
      </c>
      <c r="P93" s="136"/>
      <c r="Q93" s="134" t="str">
        <f t="shared" si="11"/>
        <v>2432</v>
      </c>
      <c r="R93" s="134" t="str">
        <f t="shared" si="12"/>
        <v>12003</v>
      </c>
      <c r="S93" s="134" t="e">
        <f>VLOOKUP(Q93,#REF!,2,FALSE)</f>
        <v>#REF!</v>
      </c>
      <c r="T93" s="134" t="e">
        <f>VLOOKUP(Q93,#REF!,5,FALSE)</f>
        <v>#REF!</v>
      </c>
      <c r="U93" s="134" t="str">
        <f t="shared" si="15"/>
        <v>Yes</v>
      </c>
      <c r="V93" s="134" t="e">
        <f>VLOOKUP(R93,#REF!,2,FALSE)</f>
        <v>#REF!</v>
      </c>
    </row>
    <row r="94" spans="1:22" ht="19.5" hidden="1" x14ac:dyDescent="0.4">
      <c r="A94" s="98" t="s">
        <v>57</v>
      </c>
      <c r="B94" s="87">
        <v>443</v>
      </c>
      <c r="C94" s="61" t="s">
        <v>52</v>
      </c>
      <c r="D94" s="88" t="s">
        <v>62</v>
      </c>
      <c r="E94" s="89"/>
      <c r="F94" s="90"/>
      <c r="G94" s="95"/>
      <c r="H94" s="67">
        <v>620185111</v>
      </c>
      <c r="I94" s="77">
        <v>31000</v>
      </c>
      <c r="J94" s="69"/>
      <c r="K94" s="70" t="str">
        <f t="shared" si="13"/>
        <v>B443 SIBA</v>
      </c>
      <c r="L94" s="71">
        <f t="shared" si="9"/>
        <v>620185111</v>
      </c>
      <c r="M94" s="70" t="str">
        <f t="shared" si="10"/>
        <v/>
      </c>
      <c r="N94" s="72">
        <f t="shared" si="14"/>
        <v>31000</v>
      </c>
      <c r="O94" s="91" t="s">
        <v>59</v>
      </c>
      <c r="Q94" s="134" t="str">
        <f t="shared" si="11"/>
        <v>5111</v>
      </c>
      <c r="R94" s="134" t="str">
        <f t="shared" si="12"/>
        <v>62018</v>
      </c>
      <c r="S94" s="134" t="e">
        <f>VLOOKUP(Q94,#REF!,2,FALSE)</f>
        <v>#REF!</v>
      </c>
      <c r="T94" s="134" t="e">
        <f>VLOOKUP(Q94,#REF!,5,FALSE)</f>
        <v>#REF!</v>
      </c>
      <c r="U94" s="134">
        <f t="shared" si="15"/>
        <v>0</v>
      </c>
      <c r="V94" s="134" t="e">
        <f>VLOOKUP(R94,#REF!,2,FALSE)</f>
        <v>#REF!</v>
      </c>
    </row>
    <row r="95" spans="1:22" ht="19.5" hidden="1" x14ac:dyDescent="0.4">
      <c r="A95" s="98" t="s">
        <v>57</v>
      </c>
      <c r="B95" s="87">
        <v>444</v>
      </c>
      <c r="C95" s="61" t="s">
        <v>52</v>
      </c>
      <c r="D95" s="88" t="s">
        <v>70</v>
      </c>
      <c r="E95" s="65"/>
      <c r="F95" s="66"/>
      <c r="G95" s="60"/>
      <c r="H95" s="81">
        <v>303012430</v>
      </c>
      <c r="I95" s="77">
        <v>6</v>
      </c>
      <c r="J95" s="96"/>
      <c r="K95" s="70" t="str">
        <f t="shared" si="13"/>
        <v>B444 Land Registry</v>
      </c>
      <c r="L95" s="71">
        <f t="shared" si="9"/>
        <v>303012430</v>
      </c>
      <c r="M95" s="70" t="str">
        <f t="shared" si="10"/>
        <v/>
      </c>
      <c r="N95" s="72">
        <f t="shared" si="14"/>
        <v>6</v>
      </c>
      <c r="O95" s="91" t="s">
        <v>59</v>
      </c>
      <c r="Q95" s="134" t="str">
        <f t="shared" si="11"/>
        <v>2430</v>
      </c>
      <c r="R95" s="134" t="str">
        <f t="shared" si="12"/>
        <v>30301</v>
      </c>
      <c r="S95" s="134" t="e">
        <f>VLOOKUP(Q95,#REF!,2,FALSE)</f>
        <v>#REF!</v>
      </c>
      <c r="T95" s="134" t="e">
        <f>VLOOKUP(Q95,#REF!,5,FALSE)</f>
        <v>#REF!</v>
      </c>
      <c r="U95" s="134" t="str">
        <f t="shared" si="15"/>
        <v>Yes</v>
      </c>
      <c r="V95" s="134" t="e">
        <f>VLOOKUP(R95,#REF!,2,FALSE)</f>
        <v>#REF!</v>
      </c>
    </row>
    <row r="96" spans="1:22" ht="19.5" hidden="1" x14ac:dyDescent="0.4">
      <c r="A96" s="98" t="s">
        <v>57</v>
      </c>
      <c r="B96" s="87">
        <v>444</v>
      </c>
      <c r="C96" s="61" t="s">
        <v>52</v>
      </c>
      <c r="D96" s="88" t="s">
        <v>70</v>
      </c>
      <c r="E96" s="65"/>
      <c r="F96" s="66"/>
      <c r="G96" s="60"/>
      <c r="H96" s="81">
        <v>140012430</v>
      </c>
      <c r="I96" s="77">
        <v>3</v>
      </c>
      <c r="J96" s="96"/>
      <c r="K96" s="70" t="str">
        <f t="shared" si="13"/>
        <v>B444 Land Registry</v>
      </c>
      <c r="L96" s="71">
        <f t="shared" si="9"/>
        <v>140012430</v>
      </c>
      <c r="M96" s="70" t="str">
        <f t="shared" si="10"/>
        <v/>
      </c>
      <c r="N96" s="72">
        <f t="shared" si="14"/>
        <v>3</v>
      </c>
      <c r="O96" s="91" t="s">
        <v>59</v>
      </c>
      <c r="Q96" s="134" t="str">
        <f t="shared" si="11"/>
        <v>2430</v>
      </c>
      <c r="R96" s="134" t="str">
        <f t="shared" si="12"/>
        <v>14001</v>
      </c>
      <c r="S96" s="134" t="e">
        <f>VLOOKUP(Q96,#REF!,2,FALSE)</f>
        <v>#REF!</v>
      </c>
      <c r="T96" s="134" t="e">
        <f>VLOOKUP(Q96,#REF!,5,FALSE)</f>
        <v>#REF!</v>
      </c>
      <c r="U96" s="134" t="str">
        <f t="shared" si="15"/>
        <v>Yes</v>
      </c>
      <c r="V96" s="134" t="e">
        <f>VLOOKUP(R96,#REF!,2,FALSE)</f>
        <v>#REF!</v>
      </c>
    </row>
    <row r="97" spans="1:22" s="37" customFormat="1" ht="19.5" hidden="1" x14ac:dyDescent="0.4">
      <c r="A97" s="98" t="s">
        <v>57</v>
      </c>
      <c r="B97" s="87">
        <v>444</v>
      </c>
      <c r="C97" s="61" t="s">
        <v>52</v>
      </c>
      <c r="D97" s="88" t="s">
        <v>70</v>
      </c>
      <c r="E97" s="65"/>
      <c r="F97" s="66"/>
      <c r="G97" s="60"/>
      <c r="H97" s="81">
        <v>303032430</v>
      </c>
      <c r="I97" s="77">
        <v>3</v>
      </c>
      <c r="J97" s="96"/>
      <c r="K97" s="70" t="str">
        <f t="shared" si="13"/>
        <v>B444 Land Registry</v>
      </c>
      <c r="L97" s="71">
        <f t="shared" si="9"/>
        <v>303032430</v>
      </c>
      <c r="M97" s="70" t="str">
        <f t="shared" si="10"/>
        <v/>
      </c>
      <c r="N97" s="72">
        <f t="shared" si="14"/>
        <v>3</v>
      </c>
      <c r="O97" s="91" t="s">
        <v>59</v>
      </c>
      <c r="P97" s="136"/>
      <c r="Q97" s="134" t="str">
        <f t="shared" si="11"/>
        <v>2430</v>
      </c>
      <c r="R97" s="134" t="str">
        <f t="shared" si="12"/>
        <v>30303</v>
      </c>
      <c r="S97" s="134" t="e">
        <f>VLOOKUP(Q97,#REF!,2,FALSE)</f>
        <v>#REF!</v>
      </c>
      <c r="T97" s="134" t="e">
        <f>VLOOKUP(Q97,#REF!,5,FALSE)</f>
        <v>#REF!</v>
      </c>
      <c r="U97" s="134" t="str">
        <f t="shared" si="15"/>
        <v>Yes</v>
      </c>
      <c r="V97" s="134" t="e">
        <f>VLOOKUP(R97,#REF!,2,FALSE)</f>
        <v>#REF!</v>
      </c>
    </row>
    <row r="98" spans="1:22" s="37" customFormat="1" ht="19.5" hidden="1" x14ac:dyDescent="0.4">
      <c r="A98" s="98" t="s">
        <v>57</v>
      </c>
      <c r="B98" s="73">
        <v>444</v>
      </c>
      <c r="C98" s="61" t="s">
        <v>52</v>
      </c>
      <c r="D98" s="88" t="s">
        <v>70</v>
      </c>
      <c r="E98" s="89"/>
      <c r="F98" s="90"/>
      <c r="G98" s="95"/>
      <c r="H98" s="84">
        <v>100011045</v>
      </c>
      <c r="I98" s="77">
        <v>24</v>
      </c>
      <c r="J98" s="96"/>
      <c r="K98" s="70" t="str">
        <f t="shared" si="13"/>
        <v>B444 Land Registry</v>
      </c>
      <c r="L98" s="71">
        <f t="shared" si="9"/>
        <v>100011045</v>
      </c>
      <c r="M98" s="70" t="str">
        <f t="shared" si="10"/>
        <v/>
      </c>
      <c r="N98" s="72">
        <f t="shared" si="14"/>
        <v>24</v>
      </c>
      <c r="O98" s="91" t="s">
        <v>59</v>
      </c>
      <c r="P98" s="136"/>
      <c r="Q98" s="134" t="str">
        <f t="shared" si="11"/>
        <v>1045</v>
      </c>
      <c r="R98" s="134" t="str">
        <f t="shared" si="12"/>
        <v>10001</v>
      </c>
      <c r="S98" s="134" t="e">
        <f>VLOOKUP(Q98,#REF!,2,FALSE)</f>
        <v>#REF!</v>
      </c>
      <c r="T98" s="134" t="e">
        <f>VLOOKUP(Q98,#REF!,5,FALSE)</f>
        <v>#REF!</v>
      </c>
      <c r="U98" s="134" t="str">
        <f t="shared" si="15"/>
        <v>Yes</v>
      </c>
      <c r="V98" s="134" t="e">
        <f>VLOOKUP(R98,#REF!,2,FALSE)</f>
        <v>#REF!</v>
      </c>
    </row>
    <row r="99" spans="1:22" ht="19.5" hidden="1" x14ac:dyDescent="0.4">
      <c r="A99" s="98" t="s">
        <v>57</v>
      </c>
      <c r="B99" s="87">
        <v>445</v>
      </c>
      <c r="C99" s="61" t="s">
        <v>52</v>
      </c>
      <c r="D99" s="88" t="s">
        <v>62</v>
      </c>
      <c r="E99" s="89"/>
      <c r="F99" s="90"/>
      <c r="G99" s="95"/>
      <c r="H99" s="67">
        <v>620185111</v>
      </c>
      <c r="I99" s="77">
        <v>11000</v>
      </c>
      <c r="J99" s="69"/>
      <c r="K99" s="70" t="str">
        <f t="shared" si="13"/>
        <v>B445 SIBA</v>
      </c>
      <c r="L99" s="71">
        <f t="shared" si="9"/>
        <v>620185111</v>
      </c>
      <c r="M99" s="70" t="str">
        <f t="shared" si="10"/>
        <v/>
      </c>
      <c r="N99" s="72">
        <f t="shared" si="14"/>
        <v>11000</v>
      </c>
      <c r="O99" s="91" t="s">
        <v>59</v>
      </c>
      <c r="Q99" s="134" t="str">
        <f t="shared" si="11"/>
        <v>5111</v>
      </c>
      <c r="R99" s="134" t="str">
        <f t="shared" si="12"/>
        <v>62018</v>
      </c>
      <c r="S99" s="134" t="e">
        <f>VLOOKUP(Q99,#REF!,2,FALSE)</f>
        <v>#REF!</v>
      </c>
      <c r="T99" s="134" t="e">
        <f>VLOOKUP(Q99,#REF!,5,FALSE)</f>
        <v>#REF!</v>
      </c>
      <c r="U99" s="134">
        <f t="shared" si="15"/>
        <v>0</v>
      </c>
      <c r="V99" s="134" t="e">
        <f>VLOOKUP(R99,#REF!,2,FALSE)</f>
        <v>#REF!</v>
      </c>
    </row>
    <row r="100" spans="1:22" s="37" customFormat="1" ht="19.5" x14ac:dyDescent="0.4">
      <c r="A100" s="98" t="s">
        <v>57</v>
      </c>
      <c r="B100" s="87"/>
      <c r="C100" s="61" t="s">
        <v>52</v>
      </c>
      <c r="D100" s="88" t="s">
        <v>61</v>
      </c>
      <c r="E100" s="89"/>
      <c r="F100" s="90"/>
      <c r="G100" s="95"/>
      <c r="H100" s="81">
        <v>620052002</v>
      </c>
      <c r="I100" s="77">
        <v>1000</v>
      </c>
      <c r="J100" s="69"/>
      <c r="K100" s="70" t="str">
        <f t="shared" si="13"/>
        <v>B Neopost</v>
      </c>
      <c r="L100" s="71">
        <f t="shared" si="9"/>
        <v>620052002</v>
      </c>
      <c r="M100" s="70" t="str">
        <f t="shared" si="10"/>
        <v/>
      </c>
      <c r="N100" s="72">
        <f t="shared" si="14"/>
        <v>1000</v>
      </c>
      <c r="O100" s="91" t="s">
        <v>59</v>
      </c>
      <c r="P100" s="136"/>
      <c r="Q100" s="134" t="str">
        <f t="shared" si="11"/>
        <v>2002</v>
      </c>
      <c r="R100" s="134" t="str">
        <f t="shared" si="12"/>
        <v>62005</v>
      </c>
      <c r="S100" s="134" t="e">
        <f>VLOOKUP(Q100,#REF!,2,FALSE)</f>
        <v>#REF!</v>
      </c>
      <c r="T100" s="134" t="e">
        <f>VLOOKUP(Q100,#REF!,5,FALSE)</f>
        <v>#REF!</v>
      </c>
      <c r="U100" s="134">
        <f t="shared" si="15"/>
        <v>0</v>
      </c>
      <c r="V100" s="134" t="e">
        <f>VLOOKUP(R100,#REF!,2,FALSE)</f>
        <v>#REF!</v>
      </c>
    </row>
    <row r="101" spans="1:22" ht="19.5" hidden="1" x14ac:dyDescent="0.4">
      <c r="A101" s="98" t="s">
        <v>57</v>
      </c>
      <c r="B101" s="87">
        <v>446</v>
      </c>
      <c r="C101" s="61" t="s">
        <v>52</v>
      </c>
      <c r="D101" s="88" t="s">
        <v>62</v>
      </c>
      <c r="E101" s="89"/>
      <c r="F101" s="90"/>
      <c r="G101" s="95"/>
      <c r="H101" s="67">
        <v>620185111</v>
      </c>
      <c r="I101" s="77">
        <v>74000</v>
      </c>
      <c r="J101" s="69"/>
      <c r="K101" s="70" t="str">
        <f t="shared" si="13"/>
        <v>B446 SIBA</v>
      </c>
      <c r="L101" s="71">
        <f t="shared" si="9"/>
        <v>620185111</v>
      </c>
      <c r="M101" s="70" t="str">
        <f t="shared" si="10"/>
        <v/>
      </c>
      <c r="N101" s="72">
        <f t="shared" si="14"/>
        <v>74000</v>
      </c>
      <c r="O101" s="91" t="s">
        <v>59</v>
      </c>
      <c r="Q101" s="134" t="str">
        <f t="shared" si="11"/>
        <v>5111</v>
      </c>
      <c r="R101" s="134" t="str">
        <f t="shared" si="12"/>
        <v>62018</v>
      </c>
      <c r="S101" s="134" t="e">
        <f>VLOOKUP(Q101,#REF!,2,FALSE)</f>
        <v>#REF!</v>
      </c>
      <c r="T101" s="134" t="e">
        <f>VLOOKUP(Q101,#REF!,5,FALSE)</f>
        <v>#REF!</v>
      </c>
      <c r="U101" s="134">
        <f t="shared" si="15"/>
        <v>0</v>
      </c>
      <c r="V101" s="134" t="e">
        <f>VLOOKUP(R101,#REF!,2,FALSE)</f>
        <v>#REF!</v>
      </c>
    </row>
    <row r="102" spans="1:22" ht="19.5" hidden="1" x14ac:dyDescent="0.4">
      <c r="A102" s="98" t="s">
        <v>57</v>
      </c>
      <c r="B102" s="87">
        <v>447</v>
      </c>
      <c r="C102" s="61" t="s">
        <v>52</v>
      </c>
      <c r="D102" s="88" t="s">
        <v>109</v>
      </c>
      <c r="E102" s="65"/>
      <c r="F102" s="66"/>
      <c r="G102" s="60"/>
      <c r="H102" s="81">
        <v>500015905</v>
      </c>
      <c r="I102" s="77">
        <v>33983.449999999997</v>
      </c>
      <c r="J102" s="96"/>
      <c r="K102" s="70" t="str">
        <f t="shared" si="13"/>
        <v>B447 Chaps Q3 DCLG</v>
      </c>
      <c r="L102" s="71">
        <f t="shared" si="9"/>
        <v>500015905</v>
      </c>
      <c r="M102" s="70" t="str">
        <f t="shared" si="10"/>
        <v/>
      </c>
      <c r="N102" s="72">
        <f t="shared" si="14"/>
        <v>33983.449999999997</v>
      </c>
      <c r="O102" s="91" t="s">
        <v>59</v>
      </c>
      <c r="Q102" s="134" t="str">
        <f t="shared" si="11"/>
        <v>5905</v>
      </c>
      <c r="R102" s="134" t="str">
        <f t="shared" si="12"/>
        <v>50001</v>
      </c>
      <c r="S102" s="134" t="e">
        <f>VLOOKUP(Q102,#REF!,2,FALSE)</f>
        <v>#REF!</v>
      </c>
      <c r="T102" s="134" t="e">
        <f>VLOOKUP(Q102,#REF!,5,FALSE)</f>
        <v>#REF!</v>
      </c>
      <c r="U102" s="134">
        <f t="shared" si="15"/>
        <v>0</v>
      </c>
      <c r="V102" s="134" t="e">
        <f>VLOOKUP(R102,#REF!,2,FALSE)</f>
        <v>#REF!</v>
      </c>
    </row>
    <row r="103" spans="1:22" ht="19.5" hidden="1" x14ac:dyDescent="0.4">
      <c r="A103" s="98" t="s">
        <v>57</v>
      </c>
      <c r="B103" s="87">
        <v>448</v>
      </c>
      <c r="C103" s="61" t="s">
        <v>52</v>
      </c>
      <c r="D103" s="88" t="s">
        <v>62</v>
      </c>
      <c r="E103" s="89"/>
      <c r="F103" s="90"/>
      <c r="G103" s="95"/>
      <c r="H103" s="67">
        <v>620185111</v>
      </c>
      <c r="I103" s="77">
        <v>8000</v>
      </c>
      <c r="J103" s="96"/>
      <c r="K103" s="70" t="str">
        <f t="shared" si="13"/>
        <v>B448 SIBA</v>
      </c>
      <c r="L103" s="71">
        <f t="shared" si="9"/>
        <v>620185111</v>
      </c>
      <c r="M103" s="70" t="str">
        <f t="shared" si="10"/>
        <v/>
      </c>
      <c r="N103" s="72">
        <f t="shared" si="14"/>
        <v>8000</v>
      </c>
      <c r="O103" s="91" t="s">
        <v>59</v>
      </c>
      <c r="Q103" s="134" t="str">
        <f t="shared" si="11"/>
        <v>5111</v>
      </c>
      <c r="R103" s="134" t="str">
        <f t="shared" si="12"/>
        <v>62018</v>
      </c>
      <c r="S103" s="134" t="e">
        <f>VLOOKUP(Q103,#REF!,2,FALSE)</f>
        <v>#REF!</v>
      </c>
      <c r="T103" s="134" t="e">
        <f>VLOOKUP(Q103,#REF!,5,FALSE)</f>
        <v>#REF!</v>
      </c>
      <c r="U103" s="134">
        <f t="shared" si="15"/>
        <v>0</v>
      </c>
      <c r="V103" s="134" t="e">
        <f>VLOOKUP(R103,#REF!,2,FALSE)</f>
        <v>#REF!</v>
      </c>
    </row>
    <row r="104" spans="1:22" ht="19.5" hidden="1" x14ac:dyDescent="0.4">
      <c r="A104" s="98" t="s">
        <v>57</v>
      </c>
      <c r="B104" s="73">
        <v>449</v>
      </c>
      <c r="C104" s="61" t="s">
        <v>52</v>
      </c>
      <c r="D104" s="88" t="s">
        <v>82</v>
      </c>
      <c r="E104" s="65"/>
      <c r="F104" s="66"/>
      <c r="G104" s="60"/>
      <c r="H104" s="67">
        <v>300022445</v>
      </c>
      <c r="I104" s="77">
        <v>894.08</v>
      </c>
      <c r="J104" s="96"/>
      <c r="K104" s="70" t="str">
        <f t="shared" si="13"/>
        <v>B449 Natwest Bank Charges</v>
      </c>
      <c r="L104" s="71">
        <f t="shared" si="9"/>
        <v>300022445</v>
      </c>
      <c r="M104" s="70" t="str">
        <f t="shared" si="10"/>
        <v/>
      </c>
      <c r="N104" s="72">
        <f t="shared" si="14"/>
        <v>894.08</v>
      </c>
      <c r="O104" s="91" t="s">
        <v>59</v>
      </c>
      <c r="Q104" s="134" t="str">
        <f t="shared" si="11"/>
        <v>2445</v>
      </c>
      <c r="R104" s="134" t="str">
        <f t="shared" si="12"/>
        <v>30002</v>
      </c>
      <c r="S104" s="134" t="e">
        <f>VLOOKUP(Q104,#REF!,2,FALSE)</f>
        <v>#REF!</v>
      </c>
      <c r="T104" s="134" t="e">
        <f>VLOOKUP(Q104,#REF!,5,FALSE)</f>
        <v>#REF!</v>
      </c>
      <c r="U104" s="134">
        <f t="shared" si="15"/>
        <v>0</v>
      </c>
      <c r="V104" s="134" t="e">
        <f>VLOOKUP(R104,#REF!,2,FALSE)</f>
        <v>#REF!</v>
      </c>
    </row>
    <row r="105" spans="1:22" s="37" customFormat="1" ht="19.5" hidden="1" x14ac:dyDescent="0.4">
      <c r="A105" s="63"/>
      <c r="B105" s="73"/>
      <c r="C105" s="61" t="s">
        <v>52</v>
      </c>
      <c r="D105" s="64" t="s">
        <v>83</v>
      </c>
      <c r="E105" s="65"/>
      <c r="F105" s="66"/>
      <c r="G105" s="60"/>
      <c r="H105" s="67">
        <v>620205025</v>
      </c>
      <c r="I105" s="77"/>
      <c r="J105" s="96">
        <v>509279.33</v>
      </c>
      <c r="K105" s="70" t="str">
        <f t="shared" si="13"/>
        <v xml:space="preserve"> Academy Bacs</v>
      </c>
      <c r="L105" s="71">
        <f t="shared" si="9"/>
        <v>620205025</v>
      </c>
      <c r="M105" s="70" t="str">
        <f t="shared" si="10"/>
        <v xml:space="preserve"> </v>
      </c>
      <c r="N105" s="72">
        <f t="shared" si="14"/>
        <v>509279.33</v>
      </c>
      <c r="O105" s="91" t="s">
        <v>59</v>
      </c>
      <c r="P105" s="136"/>
      <c r="Q105" s="134" t="str">
        <f t="shared" si="11"/>
        <v>5025</v>
      </c>
      <c r="R105" s="134" t="str">
        <f t="shared" si="12"/>
        <v>62020</v>
      </c>
      <c r="S105" s="134" t="e">
        <f>VLOOKUP(Q105,#REF!,2,FALSE)</f>
        <v>#REF!</v>
      </c>
      <c r="T105" s="134" t="e">
        <f>VLOOKUP(Q105,#REF!,5,FALSE)</f>
        <v>#REF!</v>
      </c>
      <c r="U105" s="134">
        <f t="shared" si="15"/>
        <v>0</v>
      </c>
      <c r="V105" s="134" t="e">
        <f>VLOOKUP(R105,#REF!,2,FALSE)</f>
        <v>#REF!</v>
      </c>
    </row>
    <row r="106" spans="1:22" s="37" customFormat="1" ht="19.5" hidden="1" x14ac:dyDescent="0.4">
      <c r="A106" s="63"/>
      <c r="B106" s="73"/>
      <c r="C106" s="61" t="s">
        <v>52</v>
      </c>
      <c r="D106" s="64" t="s">
        <v>84</v>
      </c>
      <c r="E106" s="65"/>
      <c r="F106" s="66"/>
      <c r="G106" s="60"/>
      <c r="H106" s="67">
        <v>620205025</v>
      </c>
      <c r="I106" s="77"/>
      <c r="J106" s="96">
        <v>515594.99</v>
      </c>
      <c r="K106" s="70" t="str">
        <f t="shared" si="13"/>
        <v xml:space="preserve"> Integra Bacs</v>
      </c>
      <c r="L106" s="71">
        <f t="shared" si="9"/>
        <v>620205025</v>
      </c>
      <c r="M106" s="70" t="str">
        <f t="shared" si="10"/>
        <v xml:space="preserve"> </v>
      </c>
      <c r="N106" s="72">
        <f t="shared" si="14"/>
        <v>515594.99</v>
      </c>
      <c r="O106" s="91" t="s">
        <v>59</v>
      </c>
      <c r="P106" s="136"/>
      <c r="Q106" s="134" t="str">
        <f t="shared" si="11"/>
        <v>5025</v>
      </c>
      <c r="R106" s="134" t="str">
        <f t="shared" si="12"/>
        <v>62020</v>
      </c>
      <c r="S106" s="134" t="e">
        <f>VLOOKUP(Q106,#REF!,2,FALSE)</f>
        <v>#REF!</v>
      </c>
      <c r="T106" s="134" t="e">
        <f>VLOOKUP(Q106,#REF!,5,FALSE)</f>
        <v>#REF!</v>
      </c>
      <c r="U106" s="134">
        <f t="shared" si="15"/>
        <v>0</v>
      </c>
      <c r="V106" s="134" t="e">
        <f>VLOOKUP(R106,#REF!,2,FALSE)</f>
        <v>#REF!</v>
      </c>
    </row>
    <row r="107" spans="1:22" s="37" customFormat="1" ht="19.5" hidden="1" x14ac:dyDescent="0.4">
      <c r="A107" s="63"/>
      <c r="B107" s="73"/>
      <c r="C107" s="61" t="s">
        <v>52</v>
      </c>
      <c r="D107" s="64" t="s">
        <v>85</v>
      </c>
      <c r="E107" s="65"/>
      <c r="F107" s="66"/>
      <c r="G107" s="60"/>
      <c r="H107" s="67">
        <v>620205067</v>
      </c>
      <c r="I107" s="96">
        <v>509279.33</v>
      </c>
      <c r="J107" s="96"/>
      <c r="K107" s="70" t="str">
        <f t="shared" si="13"/>
        <v xml:space="preserve"> Academy Bacs (presented chqs code)</v>
      </c>
      <c r="L107" s="71">
        <f t="shared" si="9"/>
        <v>620205067</v>
      </c>
      <c r="M107" s="70" t="str">
        <f t="shared" si="10"/>
        <v/>
      </c>
      <c r="N107" s="72">
        <f t="shared" si="14"/>
        <v>509279.33</v>
      </c>
      <c r="O107" s="91" t="s">
        <v>59</v>
      </c>
      <c r="P107" s="136"/>
      <c r="Q107" s="134" t="str">
        <f t="shared" si="11"/>
        <v>5067</v>
      </c>
      <c r="R107" s="134" t="str">
        <f t="shared" si="12"/>
        <v>62020</v>
      </c>
      <c r="S107" s="134" t="e">
        <f>VLOOKUP(Q107,#REF!,2,FALSE)</f>
        <v>#REF!</v>
      </c>
      <c r="T107" s="134" t="e">
        <f>VLOOKUP(Q107,#REF!,5,FALSE)</f>
        <v>#REF!</v>
      </c>
      <c r="U107" s="134">
        <f t="shared" si="15"/>
        <v>0</v>
      </c>
      <c r="V107" s="134" t="e">
        <f>VLOOKUP(R107,#REF!,2,FALSE)</f>
        <v>#REF!</v>
      </c>
    </row>
    <row r="108" spans="1:22" ht="19.5" hidden="1" x14ac:dyDescent="0.4">
      <c r="A108" s="63"/>
      <c r="B108" s="73"/>
      <c r="C108" s="61" t="s">
        <v>52</v>
      </c>
      <c r="D108" s="64" t="s">
        <v>86</v>
      </c>
      <c r="E108" s="65"/>
      <c r="F108" s="66"/>
      <c r="G108" s="60"/>
      <c r="H108" s="67">
        <v>620205067</v>
      </c>
      <c r="I108" s="96">
        <v>515594.99</v>
      </c>
      <c r="J108" s="96"/>
      <c r="K108" s="70" t="str">
        <f t="shared" si="13"/>
        <v xml:space="preserve"> Integra Bacs (presented chqs code.)</v>
      </c>
      <c r="L108" s="71">
        <f t="shared" si="9"/>
        <v>620205067</v>
      </c>
      <c r="M108" s="70" t="str">
        <f t="shared" si="10"/>
        <v/>
      </c>
      <c r="N108" s="72">
        <f t="shared" si="14"/>
        <v>515594.99</v>
      </c>
      <c r="O108" s="91" t="s">
        <v>59</v>
      </c>
      <c r="Q108" s="134" t="str">
        <f t="shared" si="11"/>
        <v>5067</v>
      </c>
      <c r="R108" s="134" t="str">
        <f t="shared" si="12"/>
        <v>62020</v>
      </c>
      <c r="S108" s="134" t="e">
        <f>VLOOKUP(Q108,#REF!,2,FALSE)</f>
        <v>#REF!</v>
      </c>
      <c r="T108" s="134" t="e">
        <f>VLOOKUP(Q108,#REF!,5,FALSE)</f>
        <v>#REF!</v>
      </c>
      <c r="U108" s="134">
        <f t="shared" si="15"/>
        <v>0</v>
      </c>
      <c r="V108" s="134" t="e">
        <f>VLOOKUP(R108,#REF!,2,FALSE)</f>
        <v>#REF!</v>
      </c>
    </row>
    <row r="109" spans="1:22" ht="19.5" hidden="1" x14ac:dyDescent="0.4">
      <c r="A109" s="63"/>
      <c r="B109" s="73"/>
      <c r="C109" s="61" t="s">
        <v>52</v>
      </c>
      <c r="D109" s="88" t="s">
        <v>89</v>
      </c>
      <c r="E109" s="65"/>
      <c r="F109" s="66"/>
      <c r="G109" s="60"/>
      <c r="H109" s="105">
        <v>620209844</v>
      </c>
      <c r="I109" s="77"/>
      <c r="J109" s="96">
        <f>SUM(I10:I108)-SUM(J10:J108)</f>
        <v>10219337.400000002</v>
      </c>
      <c r="K109" s="70" t="str">
        <f t="shared" si="13"/>
        <v xml:space="preserve"> B Forms November 2014</v>
      </c>
      <c r="L109" s="71">
        <f t="shared" si="9"/>
        <v>620209844</v>
      </c>
      <c r="M109" s="70" t="str">
        <f t="shared" si="10"/>
        <v xml:space="preserve"> </v>
      </c>
      <c r="N109" s="72">
        <f t="shared" si="14"/>
        <v>10219337.400000002</v>
      </c>
      <c r="O109" s="91" t="s">
        <v>59</v>
      </c>
      <c r="Q109" s="134" t="str">
        <f t="shared" si="11"/>
        <v>9844</v>
      </c>
      <c r="R109" s="134" t="str">
        <f t="shared" si="12"/>
        <v>62020</v>
      </c>
      <c r="S109" s="134" t="e">
        <f>VLOOKUP(Q109,#REF!,2,FALSE)</f>
        <v>#REF!</v>
      </c>
      <c r="T109" s="134" t="e">
        <f>VLOOKUP(Q109,#REF!,5,FALSE)</f>
        <v>#REF!</v>
      </c>
      <c r="U109" s="134">
        <f t="shared" si="15"/>
        <v>0</v>
      </c>
      <c r="V109" s="134" t="e">
        <f>VLOOKUP(R109,#REF!,2,FALSE)</f>
        <v>#REF!</v>
      </c>
    </row>
    <row r="110" spans="1:22" ht="15.75" x14ac:dyDescent="0.25">
      <c r="A110" s="112"/>
      <c r="B110" s="109"/>
      <c r="C110" s="109"/>
      <c r="D110" s="109"/>
      <c r="E110" s="109"/>
      <c r="F110" s="109"/>
      <c r="G110" s="110"/>
      <c r="H110" s="108"/>
      <c r="I110" s="110"/>
      <c r="J110" s="111"/>
      <c r="K110" s="110"/>
      <c r="L110" s="110"/>
      <c r="M110" s="110"/>
      <c r="N110" s="110"/>
      <c r="O110" s="110"/>
    </row>
    <row r="111" spans="1:22" ht="15.75" x14ac:dyDescent="0.25">
      <c r="A111" s="106"/>
      <c r="B111" s="108"/>
      <c r="C111" s="108"/>
      <c r="D111" s="109"/>
      <c r="E111" s="106"/>
      <c r="F111" s="108"/>
      <c r="G111" s="110"/>
      <c r="H111" s="108"/>
      <c r="I111" s="110"/>
      <c r="J111" s="111"/>
      <c r="K111" s="110"/>
      <c r="L111" s="110"/>
      <c r="M111" s="110"/>
      <c r="N111" s="110"/>
      <c r="O111" s="110"/>
    </row>
    <row r="112" spans="1:22" ht="15.75" x14ac:dyDescent="0.25">
      <c r="A112" s="106"/>
      <c r="B112" s="109"/>
      <c r="C112" s="109"/>
      <c r="D112" s="109"/>
      <c r="E112" s="106"/>
      <c r="F112" s="108"/>
      <c r="G112" s="109"/>
      <c r="H112" s="113"/>
      <c r="I112" s="114"/>
      <c r="J112" s="115"/>
      <c r="K112" s="110"/>
      <c r="L112" s="110"/>
      <c r="M112" s="110"/>
      <c r="N112" s="110"/>
      <c r="O112" s="110"/>
    </row>
    <row r="113" spans="1:22" ht="15.75" x14ac:dyDescent="0.25">
      <c r="A113" s="106"/>
      <c r="B113" s="107"/>
      <c r="C113" s="108"/>
      <c r="D113" s="109"/>
      <c r="E113" s="106"/>
      <c r="F113" s="108"/>
      <c r="G113" s="109"/>
      <c r="H113" s="113"/>
      <c r="I113" s="114"/>
      <c r="J113" s="115"/>
      <c r="K113" s="110"/>
      <c r="L113" s="110"/>
      <c r="M113" s="110"/>
      <c r="N113" s="110"/>
      <c r="O113" s="110"/>
    </row>
    <row r="114" spans="1:22" s="110" customFormat="1" ht="15.75" x14ac:dyDescent="0.25">
      <c r="G114" s="109"/>
      <c r="H114" s="113"/>
      <c r="I114" s="116"/>
      <c r="J114" s="115"/>
      <c r="P114" s="137"/>
      <c r="Q114" s="135"/>
      <c r="R114" s="135"/>
      <c r="S114" s="135"/>
      <c r="T114" s="135"/>
      <c r="U114" s="135"/>
      <c r="V114" s="135"/>
    </row>
    <row r="115" spans="1:22" s="110" customFormat="1" ht="15.75" x14ac:dyDescent="0.25">
      <c r="A115" s="14"/>
      <c r="B115" s="14"/>
      <c r="C115" s="14"/>
      <c r="D115" s="14"/>
      <c r="E115" s="14"/>
      <c r="F115" s="14"/>
      <c r="G115" s="117"/>
      <c r="H115" s="118"/>
      <c r="I115" s="119"/>
      <c r="J115" s="120"/>
      <c r="K115" s="14"/>
      <c r="L115" s="14"/>
      <c r="M115" s="14"/>
      <c r="N115" s="14"/>
      <c r="O115" s="14"/>
      <c r="P115" s="137"/>
      <c r="Q115" s="135"/>
      <c r="R115" s="135"/>
      <c r="S115" s="135"/>
      <c r="T115" s="135"/>
      <c r="U115" s="135"/>
      <c r="V115" s="135"/>
    </row>
    <row r="116" spans="1:22" s="110" customFormat="1" ht="15.75" x14ac:dyDescent="0.25">
      <c r="A116" s="14"/>
      <c r="B116" s="14"/>
      <c r="C116" s="14"/>
      <c r="D116" s="14"/>
      <c r="E116" s="14"/>
      <c r="F116" s="14"/>
      <c r="G116" s="117"/>
      <c r="H116" s="118"/>
      <c r="I116" s="121"/>
      <c r="J116" s="120"/>
      <c r="K116" s="14"/>
      <c r="L116" s="14"/>
      <c r="M116" s="14"/>
      <c r="N116" s="14"/>
      <c r="O116" s="14"/>
      <c r="P116" s="137"/>
      <c r="Q116" s="135"/>
      <c r="R116" s="135"/>
      <c r="S116" s="135"/>
      <c r="T116" s="135"/>
      <c r="U116" s="135"/>
      <c r="V116" s="135"/>
    </row>
    <row r="117" spans="1:22" s="110" customFormat="1" ht="15.75" x14ac:dyDescent="0.25">
      <c r="A117" s="14"/>
      <c r="B117" s="14"/>
      <c r="C117" s="14"/>
      <c r="D117" s="14"/>
      <c r="E117" s="14"/>
      <c r="F117" s="14"/>
      <c r="G117" s="122"/>
      <c r="H117" s="123"/>
      <c r="I117" s="121"/>
      <c r="J117" s="120"/>
      <c r="K117" s="14"/>
      <c r="L117" s="14"/>
      <c r="M117" s="14"/>
      <c r="N117" s="14"/>
      <c r="O117" s="14"/>
      <c r="P117" s="137"/>
      <c r="Q117" s="135"/>
      <c r="R117" s="135"/>
      <c r="S117" s="135"/>
      <c r="T117" s="135"/>
      <c r="U117" s="135"/>
      <c r="V117" s="135"/>
    </row>
    <row r="118" spans="1:22" s="110" customFormat="1" ht="15.75" x14ac:dyDescent="0.25">
      <c r="A118" s="14"/>
      <c r="B118" s="14"/>
      <c r="C118" s="14"/>
      <c r="D118" s="14"/>
      <c r="E118" s="14"/>
      <c r="F118" s="14"/>
      <c r="G118" s="117"/>
      <c r="H118" s="118"/>
      <c r="I118" s="121"/>
      <c r="J118" s="120"/>
      <c r="K118" s="14"/>
      <c r="L118" s="14"/>
      <c r="M118" s="14"/>
      <c r="N118" s="14"/>
      <c r="O118" s="14"/>
      <c r="P118" s="137"/>
      <c r="Q118" s="135"/>
      <c r="R118" s="135"/>
      <c r="S118" s="135"/>
      <c r="T118" s="135"/>
      <c r="U118" s="135"/>
      <c r="V118" s="135"/>
    </row>
    <row r="119" spans="1:22" s="110" customFormat="1" ht="15.75" x14ac:dyDescent="0.25">
      <c r="A119" s="14"/>
      <c r="B119" s="14"/>
      <c r="C119" s="14"/>
      <c r="F119" s="124"/>
      <c r="G119" s="117"/>
      <c r="H119" s="118"/>
      <c r="I119" s="121"/>
      <c r="J119" s="120"/>
      <c r="K119" s="14"/>
      <c r="L119" s="14"/>
      <c r="M119" s="14"/>
      <c r="N119" s="14"/>
      <c r="O119" s="14"/>
      <c r="P119" s="137"/>
      <c r="Q119" s="135"/>
      <c r="R119" s="135"/>
      <c r="S119" s="135"/>
      <c r="T119" s="135"/>
      <c r="U119" s="135"/>
      <c r="V119" s="135"/>
    </row>
    <row r="120" spans="1:22" s="110" customFormat="1" ht="15.75" x14ac:dyDescent="0.25">
      <c r="A120" s="14"/>
      <c r="B120" s="14"/>
      <c r="C120" s="14"/>
      <c r="F120" s="124"/>
      <c r="G120" s="117"/>
      <c r="H120" s="118"/>
      <c r="I120" s="121"/>
      <c r="J120" s="120"/>
      <c r="K120" s="14"/>
      <c r="L120" s="14"/>
      <c r="M120" s="14"/>
      <c r="N120" s="14"/>
      <c r="O120" s="14"/>
      <c r="P120" s="137"/>
      <c r="Q120" s="135"/>
      <c r="R120" s="135"/>
      <c r="S120" s="135"/>
      <c r="T120" s="135"/>
      <c r="U120" s="135"/>
      <c r="V120" s="135"/>
    </row>
    <row r="121" spans="1:22" ht="15.75" x14ac:dyDescent="0.25">
      <c r="D121" s="110"/>
      <c r="E121" s="110"/>
      <c r="F121" s="124"/>
      <c r="G121" s="122"/>
      <c r="H121" s="123"/>
      <c r="I121" s="125"/>
      <c r="J121" s="126"/>
    </row>
    <row r="122" spans="1:22" ht="15.75" x14ac:dyDescent="0.25">
      <c r="D122" s="110"/>
      <c r="E122" s="110"/>
      <c r="F122" s="124"/>
      <c r="G122" s="122"/>
      <c r="H122" s="123"/>
      <c r="I122" s="125"/>
      <c r="J122" s="126"/>
    </row>
    <row r="123" spans="1:22" x14ac:dyDescent="0.2">
      <c r="D123" s="110"/>
      <c r="E123" s="110"/>
      <c r="F123" s="124"/>
      <c r="G123" s="125"/>
      <c r="H123" s="38"/>
      <c r="I123" s="125"/>
      <c r="J123" s="126"/>
    </row>
    <row r="124" spans="1:22" x14ac:dyDescent="0.2">
      <c r="D124" s="127"/>
      <c r="E124" s="127"/>
      <c r="F124" s="124"/>
      <c r="G124" s="125"/>
      <c r="H124" s="38"/>
      <c r="I124" s="125"/>
      <c r="J124" s="126"/>
    </row>
    <row r="125" spans="1:22" x14ac:dyDescent="0.2">
      <c r="D125" s="127"/>
      <c r="E125" s="110"/>
      <c r="F125" s="124"/>
      <c r="G125" s="125"/>
      <c r="H125" s="38"/>
      <c r="I125" s="125"/>
      <c r="J125" s="126"/>
    </row>
    <row r="126" spans="1:22" x14ac:dyDescent="0.2">
      <c r="D126" s="127"/>
      <c r="E126" s="110"/>
      <c r="F126" s="124"/>
    </row>
    <row r="127" spans="1:22" x14ac:dyDescent="0.2">
      <c r="D127" s="127"/>
      <c r="E127" s="130"/>
      <c r="F127" s="131"/>
    </row>
    <row r="128" spans="1:22" x14ac:dyDescent="0.2">
      <c r="D128" s="127"/>
      <c r="E128" s="127"/>
      <c r="F128" s="124"/>
    </row>
    <row r="129" spans="4:6" x14ac:dyDescent="0.2">
      <c r="D129" s="127"/>
      <c r="E129" s="127"/>
      <c r="F129" s="124"/>
    </row>
    <row r="130" spans="4:6" x14ac:dyDescent="0.2">
      <c r="D130" s="125"/>
      <c r="E130" s="125"/>
      <c r="F130" s="125"/>
    </row>
    <row r="131" spans="4:6" x14ac:dyDescent="0.2">
      <c r="D131" s="125"/>
      <c r="E131" s="125"/>
      <c r="F131" s="125"/>
    </row>
    <row r="132" spans="4:6" x14ac:dyDescent="0.2">
      <c r="D132" s="125"/>
      <c r="E132" s="125"/>
      <c r="F132" s="125"/>
    </row>
  </sheetData>
  <autoFilter ref="A9:U109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RowHeight="12.75" x14ac:dyDescent="0.2"/>
  <cols>
    <col min="1" max="1" width="9.140625" style="212" customWidth="1"/>
    <col min="2" max="2" width="29.28515625" style="198" customWidth="1"/>
    <col min="3" max="3" width="10.7109375" style="163" customWidth="1"/>
    <col min="4" max="4" width="13.28515625" style="190" bestFit="1" customWidth="1"/>
    <col min="5" max="5" width="13.28515625" style="163" bestFit="1" customWidth="1"/>
    <col min="6" max="6" width="14.28515625" style="163" bestFit="1" customWidth="1"/>
    <col min="7" max="7" width="4.5703125" style="209" bestFit="1" customWidth="1"/>
    <col min="8" max="8" width="7.28515625" style="210" customWidth="1"/>
    <col min="9" max="9" width="3.28515625" style="194" customWidth="1"/>
    <col min="10" max="10" width="14.28515625" style="194" customWidth="1"/>
    <col min="11" max="11" width="13.28515625" style="211" customWidth="1"/>
    <col min="12" max="12" width="14.42578125" style="194" customWidth="1"/>
    <col min="13" max="13" width="11.7109375" style="194" bestFit="1" customWidth="1"/>
    <col min="14" max="14" width="27.42578125" style="198" bestFit="1" customWidth="1"/>
    <col min="15" max="15" width="10.42578125" style="198" bestFit="1" customWidth="1"/>
    <col min="16" max="16" width="8.85546875" style="198"/>
    <col min="17" max="17" width="11.7109375" style="199" customWidth="1"/>
    <col min="18" max="18" width="8.85546875" style="198"/>
    <col min="19" max="19" width="2.5703125" style="136" customWidth="1"/>
    <col min="20" max="20" width="9.140625" style="134"/>
    <col min="21" max="21" width="10.42578125" style="134" customWidth="1"/>
    <col min="22" max="22" width="28.85546875" style="134" bestFit="1" customWidth="1"/>
    <col min="23" max="24" width="9.140625" style="134"/>
    <col min="25" max="25" width="18.42578125" style="134" bestFit="1" customWidth="1"/>
    <col min="26" max="16384" width="9.140625" style="14"/>
  </cols>
  <sheetData>
    <row r="1" spans="1:25" ht="16.5" customHeight="1" x14ac:dyDescent="0.2">
      <c r="A1" s="237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61"/>
      <c r="O1" s="161"/>
      <c r="P1" s="161"/>
      <c r="Q1" s="162"/>
      <c r="R1" s="161"/>
    </row>
    <row r="2" spans="1:25" ht="16.5" customHeight="1" x14ac:dyDescent="0.2">
      <c r="A2" s="238">
        <v>42036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161"/>
      <c r="O2" s="161"/>
      <c r="P2" s="161"/>
      <c r="Q2" s="162"/>
      <c r="R2" s="161"/>
    </row>
    <row r="3" spans="1:25" ht="16.5" customHeight="1" x14ac:dyDescent="0.2">
      <c r="B3" s="161"/>
      <c r="D3" s="163"/>
      <c r="G3" s="239" t="s">
        <v>110</v>
      </c>
      <c r="H3" s="240"/>
      <c r="I3" s="240"/>
      <c r="J3" s="240"/>
      <c r="K3" s="240"/>
      <c r="L3" s="240"/>
      <c r="M3" s="241"/>
      <c r="N3" s="161"/>
      <c r="O3" s="161"/>
      <c r="P3" s="161"/>
      <c r="Q3" s="162"/>
      <c r="R3" s="161"/>
    </row>
    <row r="4" spans="1:25" ht="16.5" customHeight="1" x14ac:dyDescent="0.2">
      <c r="A4" s="213" t="s">
        <v>50</v>
      </c>
      <c r="B4" s="214" t="s">
        <v>153</v>
      </c>
      <c r="C4" s="165" t="s">
        <v>154</v>
      </c>
      <c r="D4" s="164" t="s">
        <v>111</v>
      </c>
      <c r="E4" s="165" t="s">
        <v>112</v>
      </c>
      <c r="F4" s="164" t="s">
        <v>113</v>
      </c>
      <c r="G4" s="242" t="s">
        <v>114</v>
      </c>
      <c r="H4" s="242"/>
      <c r="I4" s="166" t="s">
        <v>115</v>
      </c>
      <c r="J4" s="167" t="s">
        <v>116</v>
      </c>
      <c r="K4" s="168" t="s">
        <v>117</v>
      </c>
      <c r="L4" s="167" t="s">
        <v>48</v>
      </c>
      <c r="M4" s="169" t="s">
        <v>49</v>
      </c>
      <c r="N4" s="170"/>
      <c r="O4" s="170"/>
      <c r="P4" s="170"/>
      <c r="Q4" s="171"/>
      <c r="R4" s="170"/>
    </row>
    <row r="5" spans="1:25" ht="16.5" customHeight="1" x14ac:dyDescent="0.2">
      <c r="A5" s="216"/>
      <c r="B5" s="217"/>
      <c r="C5" s="173" t="s">
        <v>155</v>
      </c>
      <c r="D5" s="172" t="s">
        <v>118</v>
      </c>
      <c r="E5" s="173" t="s">
        <v>119</v>
      </c>
      <c r="F5" s="172"/>
      <c r="G5" s="174" t="s">
        <v>57</v>
      </c>
      <c r="H5" s="175" t="s">
        <v>120</v>
      </c>
      <c r="I5" s="176"/>
      <c r="J5" s="177"/>
      <c r="K5" s="178"/>
      <c r="L5" s="179"/>
      <c r="M5" s="180"/>
      <c r="N5" s="243" t="s">
        <v>51</v>
      </c>
      <c r="O5" s="243"/>
      <c r="P5" s="243"/>
      <c r="Q5" s="243"/>
      <c r="R5" s="243"/>
      <c r="W5" s="134" t="s">
        <v>93</v>
      </c>
    </row>
    <row r="6" spans="1:25" ht="16.5" customHeight="1" thickBot="1" x14ac:dyDescent="0.25">
      <c r="A6" s="219"/>
      <c r="B6" s="220"/>
      <c r="C6" s="182" t="s">
        <v>14</v>
      </c>
      <c r="D6" s="181" t="s">
        <v>14</v>
      </c>
      <c r="E6" s="182" t="s">
        <v>14</v>
      </c>
      <c r="F6" s="181" t="s">
        <v>14</v>
      </c>
      <c r="G6" s="183"/>
      <c r="H6" s="184"/>
      <c r="I6" s="185"/>
      <c r="J6" s="186"/>
      <c r="K6" s="187" t="s">
        <v>14</v>
      </c>
      <c r="L6" s="186" t="s">
        <v>14</v>
      </c>
      <c r="M6" s="183" t="s">
        <v>14</v>
      </c>
      <c r="N6" s="188" t="s">
        <v>53</v>
      </c>
      <c r="O6" s="188" t="s">
        <v>54</v>
      </c>
      <c r="P6" s="188" t="s">
        <v>55</v>
      </c>
      <c r="Q6" s="189" t="s">
        <v>44</v>
      </c>
      <c r="R6" s="188" t="s">
        <v>56</v>
      </c>
      <c r="T6" s="134" t="s">
        <v>91</v>
      </c>
      <c r="U6" s="134" t="s">
        <v>95</v>
      </c>
      <c r="V6" s="134" t="s">
        <v>0</v>
      </c>
      <c r="W6" s="134" t="s">
        <v>5</v>
      </c>
      <c r="X6" s="134" t="s">
        <v>5</v>
      </c>
      <c r="Y6" s="134" t="s">
        <v>15</v>
      </c>
    </row>
    <row r="7" spans="1:25" ht="16.5" hidden="1" customHeight="1" x14ac:dyDescent="0.3">
      <c r="A7" s="212">
        <v>42061</v>
      </c>
      <c r="B7" s="198" t="s">
        <v>208</v>
      </c>
      <c r="C7" s="191">
        <v>1281.08</v>
      </c>
      <c r="E7" s="191"/>
      <c r="F7" s="190"/>
      <c r="G7" s="192" t="s">
        <v>57</v>
      </c>
      <c r="H7" s="193" t="s">
        <v>121</v>
      </c>
      <c r="J7" s="195"/>
      <c r="K7" s="196">
        <v>600255064</v>
      </c>
      <c r="L7" s="205">
        <f>SUM(C7:C7)</f>
        <v>1281.08</v>
      </c>
      <c r="M7" s="197"/>
      <c r="N7" s="198" t="str">
        <f>CONCATENATE(,G7,H7,I7,J7,B7)</f>
        <v>BSantGroup Treasury</v>
      </c>
      <c r="O7" s="206">
        <f>+K7</f>
        <v>600255064</v>
      </c>
      <c r="P7" s="207" t="str">
        <f t="shared" ref="P7:P70" si="0">IF(L7&gt;0,""," ")</f>
        <v/>
      </c>
      <c r="Q7" s="199">
        <f>+L7+M7</f>
        <v>1281.08</v>
      </c>
      <c r="R7" s="70" t="s">
        <v>59</v>
      </c>
      <c r="T7" s="134" t="str">
        <f>RIGHT(O7,4)</f>
        <v>5064</v>
      </c>
      <c r="U7" s="134" t="str">
        <f>LEFT(O7,5)</f>
        <v>60025</v>
      </c>
      <c r="V7" s="134" t="e">
        <f>VLOOKUP(T7,#REF!,2,FALSE)</f>
        <v>#REF!</v>
      </c>
      <c r="W7" s="134" t="e">
        <f>VLOOKUP(T7,#REF!,5,FALSE)</f>
        <v>#REF!</v>
      </c>
      <c r="X7" s="134">
        <f>IF(Q7&gt;250,,"Yes")</f>
        <v>0</v>
      </c>
      <c r="Y7" s="134" t="e">
        <f>VLOOKUP(U7,#REF!,2,FALSE)</f>
        <v>#REF!</v>
      </c>
    </row>
    <row r="8" spans="1:25" ht="16.5" hidden="1" customHeight="1" x14ac:dyDescent="0.3">
      <c r="A8" s="212">
        <v>42038</v>
      </c>
      <c r="B8" s="198" t="s">
        <v>209</v>
      </c>
      <c r="C8" s="191"/>
      <c r="D8" s="163">
        <v>1795979</v>
      </c>
      <c r="E8" s="191"/>
      <c r="F8" s="190"/>
      <c r="G8" s="192" t="s">
        <v>57</v>
      </c>
      <c r="H8" s="193">
        <v>450</v>
      </c>
      <c r="I8" s="194" t="s">
        <v>52</v>
      </c>
      <c r="J8" s="195"/>
      <c r="K8" s="196">
        <v>680035003</v>
      </c>
      <c r="L8" s="194">
        <v>1749883</v>
      </c>
      <c r="M8" s="197"/>
      <c r="N8" s="198" t="str">
        <f>CONCATENATE(,G8,H8,I8,J8,B8)</f>
        <v>B450 Lcc Gen City Fund</v>
      </c>
      <c r="O8" s="206">
        <f t="shared" ref="O8:O71" si="1">+K8</f>
        <v>680035003</v>
      </c>
      <c r="P8" s="207" t="str">
        <f t="shared" si="0"/>
        <v/>
      </c>
      <c r="Q8" s="199">
        <f t="shared" ref="Q8:Q71" si="2">+L8+M8</f>
        <v>1749883</v>
      </c>
      <c r="R8" s="70" t="s">
        <v>59</v>
      </c>
      <c r="T8" s="134" t="str">
        <f t="shared" ref="T8:T71" si="3">RIGHT(O8,4)</f>
        <v>5003</v>
      </c>
      <c r="U8" s="134" t="str">
        <f t="shared" ref="U8:U71" si="4">LEFT(O8,5)</f>
        <v>68003</v>
      </c>
      <c r="V8" s="134" t="e">
        <f>VLOOKUP(T8,#REF!,2,FALSE)</f>
        <v>#REF!</v>
      </c>
      <c r="W8" s="134" t="e">
        <f>VLOOKUP(T8,#REF!,5,FALSE)</f>
        <v>#REF!</v>
      </c>
      <c r="X8" s="134">
        <f t="shared" ref="X8:X71" si="5">IF(Q8&gt;250,,"Yes")</f>
        <v>0</v>
      </c>
      <c r="Y8" s="134" t="e">
        <f>VLOOKUP(U8,#REF!,2,FALSE)</f>
        <v>#REF!</v>
      </c>
    </row>
    <row r="9" spans="1:25" s="37" customFormat="1" ht="17.25" hidden="1" customHeight="1" x14ac:dyDescent="0.3">
      <c r="A9" s="212">
        <v>42038</v>
      </c>
      <c r="B9" s="198" t="s">
        <v>209</v>
      </c>
      <c r="C9" s="191"/>
      <c r="D9" s="163"/>
      <c r="E9" s="191"/>
      <c r="F9" s="190"/>
      <c r="G9" s="192" t="s">
        <v>57</v>
      </c>
      <c r="H9" s="193">
        <v>450</v>
      </c>
      <c r="I9" s="194"/>
      <c r="J9" s="195"/>
      <c r="K9" s="196">
        <v>680035017</v>
      </c>
      <c r="L9" s="194">
        <v>46096</v>
      </c>
      <c r="M9" s="197"/>
      <c r="N9" s="198" t="str">
        <f t="shared" ref="N9:N72" si="6">CONCATENATE(,G9,H9,I9,J9,B9)</f>
        <v>B450Lcc Gen City Fund</v>
      </c>
      <c r="O9" s="206">
        <f t="shared" si="1"/>
        <v>680035017</v>
      </c>
      <c r="P9" s="207" t="str">
        <f t="shared" si="0"/>
        <v/>
      </c>
      <c r="Q9" s="199">
        <f t="shared" si="2"/>
        <v>46096</v>
      </c>
      <c r="R9" s="70" t="s">
        <v>59</v>
      </c>
      <c r="S9" s="136"/>
      <c r="T9" s="134" t="str">
        <f t="shared" si="3"/>
        <v>5017</v>
      </c>
      <c r="U9" s="134" t="str">
        <f t="shared" si="4"/>
        <v>68003</v>
      </c>
      <c r="V9" s="134" t="e">
        <f>VLOOKUP(T9,#REF!,2,FALSE)</f>
        <v>#REF!</v>
      </c>
      <c r="W9" s="134" t="e">
        <f>VLOOKUP(T9,#REF!,5,FALSE)</f>
        <v>#REF!</v>
      </c>
      <c r="X9" s="134">
        <f t="shared" si="5"/>
        <v>0</v>
      </c>
      <c r="Y9" s="134" t="e">
        <f>VLOOKUP(U9,#REF!,2,FALSE)</f>
        <v>#REF!</v>
      </c>
    </row>
    <row r="10" spans="1:25" ht="16.5" hidden="1" customHeight="1" x14ac:dyDescent="0.3">
      <c r="A10" s="212">
        <v>42038</v>
      </c>
      <c r="B10" s="198" t="s">
        <v>210</v>
      </c>
      <c r="C10" s="191"/>
      <c r="D10" s="163">
        <v>298062.09999999998</v>
      </c>
      <c r="E10" s="191"/>
      <c r="F10" s="190"/>
      <c r="G10" s="192" t="s">
        <v>57</v>
      </c>
      <c r="H10" s="193">
        <v>451</v>
      </c>
      <c r="I10" s="194" t="s">
        <v>52</v>
      </c>
      <c r="J10" s="195"/>
      <c r="K10" s="196">
        <v>680035002</v>
      </c>
      <c r="L10" s="194">
        <v>290522.2</v>
      </c>
      <c r="M10" s="197"/>
      <c r="N10" s="198" t="str">
        <f t="shared" si="6"/>
        <v>B451 LCC LPA Precept</v>
      </c>
      <c r="O10" s="206">
        <f t="shared" si="1"/>
        <v>680035002</v>
      </c>
      <c r="P10" s="207" t="str">
        <f t="shared" si="0"/>
        <v/>
      </c>
      <c r="Q10" s="199">
        <f t="shared" si="2"/>
        <v>290522.2</v>
      </c>
      <c r="R10" s="70" t="s">
        <v>59</v>
      </c>
      <c r="T10" s="134" t="str">
        <f t="shared" si="3"/>
        <v>5002</v>
      </c>
      <c r="U10" s="134" t="str">
        <f t="shared" si="4"/>
        <v>68003</v>
      </c>
      <c r="V10" s="134" t="e">
        <f>VLOOKUP(T10,#REF!,2,FALSE)</f>
        <v>#REF!</v>
      </c>
      <c r="W10" s="134" t="e">
        <f>VLOOKUP(T10,#REF!,5,FALSE)</f>
        <v>#REF!</v>
      </c>
      <c r="X10" s="134">
        <f t="shared" si="5"/>
        <v>0</v>
      </c>
      <c r="Y10" s="134" t="e">
        <f>VLOOKUP(U10,#REF!,2,FALSE)</f>
        <v>#REF!</v>
      </c>
    </row>
    <row r="11" spans="1:25" ht="16.5" hidden="1" customHeight="1" x14ac:dyDescent="0.3">
      <c r="A11" s="212">
        <v>42038</v>
      </c>
      <c r="B11" s="198" t="s">
        <v>210</v>
      </c>
      <c r="C11" s="191"/>
      <c r="D11" s="163"/>
      <c r="E11" s="191"/>
      <c r="F11" s="190"/>
      <c r="G11" s="192" t="s">
        <v>57</v>
      </c>
      <c r="H11" s="193">
        <v>451</v>
      </c>
      <c r="J11" s="195"/>
      <c r="K11" s="196">
        <v>680035906</v>
      </c>
      <c r="L11" s="194">
        <v>7539.9</v>
      </c>
      <c r="M11" s="197"/>
      <c r="N11" s="198" t="str">
        <f t="shared" si="6"/>
        <v>B451LCC LPA Precept</v>
      </c>
      <c r="O11" s="206">
        <f t="shared" si="1"/>
        <v>680035906</v>
      </c>
      <c r="P11" s="207" t="str">
        <f t="shared" si="0"/>
        <v/>
      </c>
      <c r="Q11" s="199">
        <f t="shared" si="2"/>
        <v>7539.9</v>
      </c>
      <c r="R11" s="70" t="s">
        <v>59</v>
      </c>
      <c r="T11" s="134" t="str">
        <f t="shared" si="3"/>
        <v>5906</v>
      </c>
      <c r="U11" s="134" t="str">
        <f t="shared" si="4"/>
        <v>68003</v>
      </c>
      <c r="V11" s="134" t="e">
        <f>VLOOKUP(T11,#REF!,2,FALSE)</f>
        <v>#REF!</v>
      </c>
      <c r="W11" s="134" t="e">
        <f>VLOOKUP(T11,#REF!,5,FALSE)</f>
        <v>#REF!</v>
      </c>
      <c r="X11" s="134">
        <f t="shared" si="5"/>
        <v>0</v>
      </c>
      <c r="Y11" s="134" t="e">
        <f>VLOOKUP(U11,#REF!,2,FALSE)</f>
        <v>#REF!</v>
      </c>
    </row>
    <row r="12" spans="1:25" ht="16.5" hidden="1" customHeight="1" x14ac:dyDescent="0.3">
      <c r="A12" s="212">
        <v>42038</v>
      </c>
      <c r="B12" s="198" t="s">
        <v>211</v>
      </c>
      <c r="C12" s="191"/>
      <c r="D12" s="163">
        <v>111524</v>
      </c>
      <c r="E12" s="191"/>
      <c r="F12" s="190"/>
      <c r="G12" s="192" t="s">
        <v>57</v>
      </c>
      <c r="H12" s="193">
        <v>452</v>
      </c>
      <c r="I12" s="194" t="s">
        <v>52</v>
      </c>
      <c r="J12" s="195"/>
      <c r="K12" s="196">
        <v>680035000</v>
      </c>
      <c r="L12" s="194">
        <v>97539</v>
      </c>
      <c r="M12" s="197"/>
      <c r="N12" s="198" t="str">
        <f t="shared" si="6"/>
        <v>B452 Leicester &amp; Rutland Precept</v>
      </c>
      <c r="O12" s="206">
        <f t="shared" si="1"/>
        <v>680035000</v>
      </c>
      <c r="P12" s="207" t="str">
        <f t="shared" si="0"/>
        <v/>
      </c>
      <c r="Q12" s="199">
        <f t="shared" si="2"/>
        <v>97539</v>
      </c>
      <c r="R12" s="70" t="s">
        <v>59</v>
      </c>
      <c r="T12" s="134" t="str">
        <f t="shared" si="3"/>
        <v>5000</v>
      </c>
      <c r="U12" s="134" t="str">
        <f t="shared" si="4"/>
        <v>68003</v>
      </c>
      <c r="V12" s="134" t="e">
        <f>VLOOKUP(T12,#REF!,2,FALSE)</f>
        <v>#REF!</v>
      </c>
      <c r="W12" s="134" t="e">
        <f>VLOOKUP(T12,#REF!,5,FALSE)</f>
        <v>#REF!</v>
      </c>
      <c r="X12" s="134">
        <f t="shared" si="5"/>
        <v>0</v>
      </c>
      <c r="Y12" s="134" t="e">
        <f>VLOOKUP(U12,#REF!,2,FALSE)</f>
        <v>#REF!</v>
      </c>
    </row>
    <row r="13" spans="1:25" s="37" customFormat="1" ht="16.5" hidden="1" customHeight="1" x14ac:dyDescent="0.3">
      <c r="A13" s="212">
        <v>42038</v>
      </c>
      <c r="B13" s="198" t="s">
        <v>211</v>
      </c>
      <c r="C13" s="191"/>
      <c r="D13" s="163"/>
      <c r="E13" s="191"/>
      <c r="F13" s="190"/>
      <c r="G13" s="192" t="s">
        <v>57</v>
      </c>
      <c r="H13" s="193">
        <v>452</v>
      </c>
      <c r="I13" s="194"/>
      <c r="J13" s="195"/>
      <c r="K13" s="196">
        <v>680035907</v>
      </c>
      <c r="L13" s="194">
        <v>2531</v>
      </c>
      <c r="M13" s="197"/>
      <c r="N13" s="198" t="str">
        <f t="shared" si="6"/>
        <v>B452Leicester &amp; Rutland Precept</v>
      </c>
      <c r="O13" s="206">
        <f t="shared" si="1"/>
        <v>680035907</v>
      </c>
      <c r="P13" s="207" t="str">
        <f t="shared" si="0"/>
        <v/>
      </c>
      <c r="Q13" s="199">
        <f t="shared" si="2"/>
        <v>2531</v>
      </c>
      <c r="R13" s="70" t="s">
        <v>59</v>
      </c>
      <c r="S13" s="136"/>
      <c r="T13" s="134" t="str">
        <f t="shared" si="3"/>
        <v>5907</v>
      </c>
      <c r="U13" s="134" t="str">
        <f t="shared" si="4"/>
        <v>68003</v>
      </c>
      <c r="V13" s="134" t="e">
        <f>VLOOKUP(T13,#REF!,2,FALSE)</f>
        <v>#REF!</v>
      </c>
      <c r="W13" s="134" t="e">
        <f>VLOOKUP(T13,#REF!,5,FALSE)</f>
        <v>#REF!</v>
      </c>
      <c r="X13" s="134">
        <f t="shared" si="5"/>
        <v>0</v>
      </c>
      <c r="Y13" s="134" t="e">
        <f>VLOOKUP(U13,#REF!,2,FALSE)</f>
        <v>#REF!</v>
      </c>
    </row>
    <row r="14" spans="1:25" s="37" customFormat="1" ht="16.5" hidden="1" customHeight="1" x14ac:dyDescent="0.3">
      <c r="A14" s="212">
        <v>42038</v>
      </c>
      <c r="B14" s="198" t="s">
        <v>211</v>
      </c>
      <c r="C14" s="191"/>
      <c r="D14" s="163"/>
      <c r="E14" s="191"/>
      <c r="F14" s="190"/>
      <c r="G14" s="192" t="s">
        <v>57</v>
      </c>
      <c r="H14" s="193">
        <v>452</v>
      </c>
      <c r="I14" s="194"/>
      <c r="J14" s="195"/>
      <c r="K14" s="196">
        <v>680035919</v>
      </c>
      <c r="L14" s="194">
        <v>11692</v>
      </c>
      <c r="M14" s="197"/>
      <c r="N14" s="198" t="str">
        <f t="shared" si="6"/>
        <v>B452Leicester &amp; Rutland Precept</v>
      </c>
      <c r="O14" s="206">
        <f t="shared" si="1"/>
        <v>680035919</v>
      </c>
      <c r="P14" s="207" t="str">
        <f t="shared" si="0"/>
        <v/>
      </c>
      <c r="Q14" s="199">
        <f t="shared" si="2"/>
        <v>11692</v>
      </c>
      <c r="R14" s="70" t="s">
        <v>59</v>
      </c>
      <c r="S14" s="136"/>
      <c r="T14" s="134" t="str">
        <f t="shared" si="3"/>
        <v>5919</v>
      </c>
      <c r="U14" s="134" t="str">
        <f t="shared" si="4"/>
        <v>68003</v>
      </c>
      <c r="V14" s="134" t="e">
        <f>VLOOKUP(T14,#REF!,2,FALSE)</f>
        <v>#REF!</v>
      </c>
      <c r="W14" s="134" t="e">
        <f>VLOOKUP(T14,#REF!,5,FALSE)</f>
        <v>#REF!</v>
      </c>
      <c r="X14" s="134">
        <f t="shared" si="5"/>
        <v>0</v>
      </c>
      <c r="Y14" s="134" t="e">
        <f>VLOOKUP(U14,#REF!,2,FALSE)</f>
        <v>#REF!</v>
      </c>
    </row>
    <row r="15" spans="1:25" s="37" customFormat="1" ht="16.5" hidden="1" customHeight="1" x14ac:dyDescent="0.3">
      <c r="A15" s="212">
        <v>42038</v>
      </c>
      <c r="B15" s="198" t="s">
        <v>211</v>
      </c>
      <c r="C15" s="191"/>
      <c r="D15" s="163"/>
      <c r="E15" s="191"/>
      <c r="F15" s="190"/>
      <c r="G15" s="192" t="s">
        <v>57</v>
      </c>
      <c r="H15" s="193">
        <v>452</v>
      </c>
      <c r="I15" s="194"/>
      <c r="J15" s="195"/>
      <c r="K15" s="196">
        <v>680035923</v>
      </c>
      <c r="L15" s="194"/>
      <c r="M15" s="197">
        <v>238</v>
      </c>
      <c r="N15" s="198" t="str">
        <f t="shared" si="6"/>
        <v>B452Leicester &amp; Rutland Precept</v>
      </c>
      <c r="O15" s="206">
        <f t="shared" si="1"/>
        <v>680035923</v>
      </c>
      <c r="P15" s="207" t="str">
        <f t="shared" si="0"/>
        <v xml:space="preserve"> </v>
      </c>
      <c r="Q15" s="199">
        <f t="shared" si="2"/>
        <v>238</v>
      </c>
      <c r="R15" s="70" t="s">
        <v>59</v>
      </c>
      <c r="S15" s="136"/>
      <c r="T15" s="134" t="str">
        <f t="shared" si="3"/>
        <v>5923</v>
      </c>
      <c r="U15" s="134" t="str">
        <f t="shared" si="4"/>
        <v>68003</v>
      </c>
      <c r="V15" s="134" t="e">
        <f>VLOOKUP(T15,#REF!,2,FALSE)</f>
        <v>#REF!</v>
      </c>
      <c r="W15" s="134" t="e">
        <f>VLOOKUP(T15,#REF!,5,FALSE)</f>
        <v>#REF!</v>
      </c>
      <c r="X15" s="134" t="str">
        <f t="shared" si="5"/>
        <v>Yes</v>
      </c>
      <c r="Y15" s="134" t="e">
        <f>VLOOKUP(U15,#REF!,2,FALSE)</f>
        <v>#REF!</v>
      </c>
    </row>
    <row r="16" spans="1:25" s="37" customFormat="1" ht="16.5" hidden="1" customHeight="1" x14ac:dyDescent="0.3">
      <c r="A16" s="212">
        <v>42039</v>
      </c>
      <c r="B16" s="198" t="s">
        <v>212</v>
      </c>
      <c r="C16" s="191"/>
      <c r="D16" s="163">
        <v>2515.2199999999998</v>
      </c>
      <c r="E16" s="191"/>
      <c r="F16" s="190"/>
      <c r="G16" s="192" t="s">
        <v>57</v>
      </c>
      <c r="H16" s="193">
        <v>454</v>
      </c>
      <c r="I16" s="194" t="s">
        <v>52</v>
      </c>
      <c r="J16" s="195"/>
      <c r="K16" s="196" t="s">
        <v>122</v>
      </c>
      <c r="L16" s="194">
        <v>2515.2199999999998</v>
      </c>
      <c r="M16" s="197"/>
      <c r="N16" s="198" t="str">
        <f t="shared" si="6"/>
        <v>B454 Unpd DD</v>
      </c>
      <c r="O16" s="206" t="str">
        <f t="shared" si="1"/>
        <v>68001 9080</v>
      </c>
      <c r="P16" s="207" t="str">
        <f t="shared" si="0"/>
        <v/>
      </c>
      <c r="Q16" s="199">
        <f t="shared" si="2"/>
        <v>2515.2199999999998</v>
      </c>
      <c r="R16" s="70" t="s">
        <v>59</v>
      </c>
      <c r="S16" s="136"/>
      <c r="T16" s="134" t="str">
        <f t="shared" si="3"/>
        <v>9080</v>
      </c>
      <c r="U16" s="134" t="str">
        <f t="shared" si="4"/>
        <v>68001</v>
      </c>
      <c r="V16" s="134" t="e">
        <f>VLOOKUP(T16,#REF!,2,FALSE)</f>
        <v>#REF!</v>
      </c>
      <c r="W16" s="134" t="e">
        <f>VLOOKUP(T16,#REF!,5,FALSE)</f>
        <v>#REF!</v>
      </c>
      <c r="X16" s="134">
        <f t="shared" si="5"/>
        <v>0</v>
      </c>
      <c r="Y16" s="134" t="e">
        <f>VLOOKUP(U16,#REF!,2,FALSE)</f>
        <v>#REF!</v>
      </c>
    </row>
    <row r="17" spans="1:25" ht="16.5" hidden="1" customHeight="1" x14ac:dyDescent="0.3">
      <c r="A17" s="212">
        <v>42053</v>
      </c>
      <c r="B17" s="198" t="s">
        <v>213</v>
      </c>
      <c r="C17" s="191"/>
      <c r="D17" s="208">
        <f>2356.75+198.87</f>
        <v>2555.62</v>
      </c>
      <c r="E17" s="191"/>
      <c r="F17" s="190"/>
      <c r="G17" s="192" t="s">
        <v>57</v>
      </c>
      <c r="H17" s="193">
        <v>456</v>
      </c>
      <c r="J17" s="195"/>
      <c r="K17" s="196">
        <v>680019080</v>
      </c>
      <c r="L17" s="205">
        <v>2555.62</v>
      </c>
      <c r="M17" s="197"/>
      <c r="N17" s="198" t="str">
        <f t="shared" si="6"/>
        <v>B456UNPAID DD</v>
      </c>
      <c r="O17" s="206">
        <f t="shared" si="1"/>
        <v>680019080</v>
      </c>
      <c r="P17" s="207" t="str">
        <f t="shared" si="0"/>
        <v/>
      </c>
      <c r="Q17" s="199">
        <f t="shared" si="2"/>
        <v>2555.62</v>
      </c>
      <c r="R17" s="70" t="s">
        <v>59</v>
      </c>
      <c r="T17" s="134" t="str">
        <f t="shared" si="3"/>
        <v>9080</v>
      </c>
      <c r="U17" s="134" t="str">
        <f t="shared" si="4"/>
        <v>68001</v>
      </c>
      <c r="V17" s="134" t="e">
        <f>VLOOKUP(T17,#REF!,2,FALSE)</f>
        <v>#REF!</v>
      </c>
      <c r="W17" s="134" t="e">
        <f>VLOOKUP(T17,#REF!,5,FALSE)</f>
        <v>#REF!</v>
      </c>
      <c r="X17" s="134">
        <f t="shared" si="5"/>
        <v>0</v>
      </c>
      <c r="Y17" s="134" t="e">
        <f>VLOOKUP(U17,#REF!,2,FALSE)</f>
        <v>#REF!</v>
      </c>
    </row>
    <row r="18" spans="1:25" ht="16.5" hidden="1" customHeight="1" x14ac:dyDescent="0.3">
      <c r="A18" s="212">
        <v>42061</v>
      </c>
      <c r="B18" s="198" t="s">
        <v>214</v>
      </c>
      <c r="C18" s="191"/>
      <c r="D18" s="163">
        <v>460.67</v>
      </c>
      <c r="E18" s="191"/>
      <c r="F18" s="190"/>
      <c r="G18" s="192" t="s">
        <v>57</v>
      </c>
      <c r="H18" s="193">
        <v>457</v>
      </c>
      <c r="J18" s="195"/>
      <c r="K18" s="196">
        <v>680019080</v>
      </c>
      <c r="L18" s="194">
        <v>460.67</v>
      </c>
      <c r="M18" s="197"/>
      <c r="N18" s="198" t="str">
        <f t="shared" si="6"/>
        <v>B457BACS DDICA</v>
      </c>
      <c r="O18" s="206">
        <f t="shared" si="1"/>
        <v>680019080</v>
      </c>
      <c r="P18" s="207" t="str">
        <f t="shared" si="0"/>
        <v/>
      </c>
      <c r="Q18" s="199">
        <f t="shared" si="2"/>
        <v>460.67</v>
      </c>
      <c r="R18" s="70" t="s">
        <v>59</v>
      </c>
      <c r="T18" s="134" t="str">
        <f t="shared" si="3"/>
        <v>9080</v>
      </c>
      <c r="U18" s="134" t="str">
        <f t="shared" si="4"/>
        <v>68001</v>
      </c>
      <c r="V18" s="134" t="e">
        <f>VLOOKUP(T18,#REF!,2,FALSE)</f>
        <v>#REF!</v>
      </c>
      <c r="W18" s="134" t="e">
        <f>VLOOKUP(T18,#REF!,5,FALSE)</f>
        <v>#REF!</v>
      </c>
      <c r="X18" s="134">
        <f t="shared" si="5"/>
        <v>0</v>
      </c>
      <c r="Y18" s="134" t="e">
        <f>VLOOKUP(U18,#REF!,2,FALSE)</f>
        <v>#REF!</v>
      </c>
    </row>
    <row r="19" spans="1:25" s="37" customFormat="1" ht="16.5" hidden="1" customHeight="1" x14ac:dyDescent="0.3">
      <c r="A19" s="212">
        <v>42037</v>
      </c>
      <c r="B19" s="198" t="s">
        <v>215</v>
      </c>
      <c r="C19" s="191"/>
      <c r="D19" s="190"/>
      <c r="E19" s="191">
        <v>36.35</v>
      </c>
      <c r="F19" s="190"/>
      <c r="G19" s="192" t="s">
        <v>57</v>
      </c>
      <c r="H19" s="193">
        <v>458</v>
      </c>
      <c r="I19" s="194" t="s">
        <v>52</v>
      </c>
      <c r="J19" s="195"/>
      <c r="K19" s="196">
        <v>620199604</v>
      </c>
      <c r="L19" s="194">
        <v>36.35</v>
      </c>
      <c r="M19" s="197"/>
      <c r="N19" s="198" t="str">
        <f t="shared" si="6"/>
        <v>B458 Rent DD</v>
      </c>
      <c r="O19" s="206">
        <f t="shared" si="1"/>
        <v>620199604</v>
      </c>
      <c r="P19" s="207" t="str">
        <f t="shared" si="0"/>
        <v/>
      </c>
      <c r="Q19" s="199">
        <f t="shared" si="2"/>
        <v>36.35</v>
      </c>
      <c r="R19" s="70" t="s">
        <v>59</v>
      </c>
      <c r="S19" s="136"/>
      <c r="T19" s="134" t="str">
        <f t="shared" si="3"/>
        <v>9604</v>
      </c>
      <c r="U19" s="134" t="str">
        <f t="shared" si="4"/>
        <v>62019</v>
      </c>
      <c r="V19" s="134" t="e">
        <f>VLOOKUP(T19,#REF!,2,FALSE)</f>
        <v>#REF!</v>
      </c>
      <c r="W19" s="134" t="e">
        <f>VLOOKUP(T19,#REF!,5,FALSE)</f>
        <v>#REF!</v>
      </c>
      <c r="X19" s="134" t="str">
        <f t="shared" si="5"/>
        <v>Yes</v>
      </c>
      <c r="Y19" s="134" t="e">
        <f>VLOOKUP(U19,#REF!,2,FALSE)</f>
        <v>#REF!</v>
      </c>
    </row>
    <row r="20" spans="1:25" s="37" customFormat="1" ht="16.5" hidden="1" customHeight="1" x14ac:dyDescent="0.3">
      <c r="A20" s="212">
        <v>42038</v>
      </c>
      <c r="B20" s="198" t="s">
        <v>182</v>
      </c>
      <c r="C20" s="191"/>
      <c r="D20" s="190"/>
      <c r="E20" s="191">
        <v>30.36</v>
      </c>
      <c r="F20" s="190"/>
      <c r="G20" s="192" t="s">
        <v>57</v>
      </c>
      <c r="H20" s="193">
        <v>459</v>
      </c>
      <c r="I20" s="194" t="s">
        <v>52</v>
      </c>
      <c r="J20" s="195"/>
      <c r="K20" s="196">
        <v>300022445</v>
      </c>
      <c r="L20" s="194">
        <v>30.36</v>
      </c>
      <c r="M20" s="197"/>
      <c r="N20" s="198" t="str">
        <f t="shared" si="6"/>
        <v>B459 YESPAY</v>
      </c>
      <c r="O20" s="206">
        <f t="shared" si="1"/>
        <v>300022445</v>
      </c>
      <c r="P20" s="207" t="str">
        <f t="shared" si="0"/>
        <v/>
      </c>
      <c r="Q20" s="199">
        <f t="shared" si="2"/>
        <v>30.36</v>
      </c>
      <c r="R20" s="70" t="s">
        <v>59</v>
      </c>
      <c r="S20" s="136"/>
      <c r="T20" s="134" t="str">
        <f t="shared" si="3"/>
        <v>2445</v>
      </c>
      <c r="U20" s="134" t="str">
        <f t="shared" si="4"/>
        <v>30002</v>
      </c>
      <c r="V20" s="134" t="e">
        <f>VLOOKUP(T20,#REF!,2,FALSE)</f>
        <v>#REF!</v>
      </c>
      <c r="W20" s="134" t="e">
        <f>VLOOKUP(T20,#REF!,5,FALSE)</f>
        <v>#REF!</v>
      </c>
      <c r="X20" s="134" t="str">
        <f t="shared" si="5"/>
        <v>Yes</v>
      </c>
      <c r="Y20" s="134" t="e">
        <f>VLOOKUP(U20,#REF!,2,FALSE)</f>
        <v>#REF!</v>
      </c>
    </row>
    <row r="21" spans="1:25" s="37" customFormat="1" ht="16.5" hidden="1" customHeight="1" x14ac:dyDescent="0.3">
      <c r="A21" s="212">
        <v>42038</v>
      </c>
      <c r="B21" s="161" t="s">
        <v>216</v>
      </c>
      <c r="C21" s="191"/>
      <c r="D21" s="190"/>
      <c r="E21" s="191">
        <v>33</v>
      </c>
      <c r="F21" s="190"/>
      <c r="G21" s="192" t="s">
        <v>57</v>
      </c>
      <c r="H21" s="193">
        <v>460</v>
      </c>
      <c r="I21" s="194" t="s">
        <v>52</v>
      </c>
      <c r="J21" s="195"/>
      <c r="K21" s="196">
        <v>399042430</v>
      </c>
      <c r="L21" s="194">
        <v>33</v>
      </c>
      <c r="M21" s="197"/>
      <c r="N21" s="198" t="str">
        <f t="shared" si="6"/>
        <v>B460 Land Registry 6259895</v>
      </c>
      <c r="O21" s="206">
        <f t="shared" si="1"/>
        <v>399042430</v>
      </c>
      <c r="P21" s="207" t="str">
        <f t="shared" si="0"/>
        <v/>
      </c>
      <c r="Q21" s="199">
        <f t="shared" si="2"/>
        <v>33</v>
      </c>
      <c r="R21" s="70" t="s">
        <v>59</v>
      </c>
      <c r="S21" s="136"/>
      <c r="T21" s="134" t="str">
        <f t="shared" si="3"/>
        <v>2430</v>
      </c>
      <c r="U21" s="134" t="str">
        <f t="shared" si="4"/>
        <v>39904</v>
      </c>
      <c r="V21" s="134" t="e">
        <f>VLOOKUP(T21,#REF!,2,FALSE)</f>
        <v>#REF!</v>
      </c>
      <c r="W21" s="134" t="e">
        <f>VLOOKUP(T21,#REF!,5,FALSE)</f>
        <v>#REF!</v>
      </c>
      <c r="X21" s="134" t="str">
        <f t="shared" si="5"/>
        <v>Yes</v>
      </c>
      <c r="Y21" s="134" t="e">
        <f>VLOOKUP(U21,#REF!,2,FALSE)</f>
        <v>#REF!</v>
      </c>
    </row>
    <row r="22" spans="1:25" ht="16.5" hidden="1" customHeight="1" x14ac:dyDescent="0.3">
      <c r="A22" s="212">
        <v>42039</v>
      </c>
      <c r="B22" s="198" t="s">
        <v>217</v>
      </c>
      <c r="C22" s="191"/>
      <c r="E22" s="191">
        <v>11000</v>
      </c>
      <c r="F22" s="190"/>
      <c r="G22" s="192" t="s">
        <v>57</v>
      </c>
      <c r="H22" s="193">
        <v>461</v>
      </c>
      <c r="I22" s="194" t="s">
        <v>52</v>
      </c>
      <c r="J22" s="195"/>
      <c r="K22" s="196">
        <v>620185111</v>
      </c>
      <c r="L22" s="194">
        <v>11000</v>
      </c>
      <c r="M22" s="197"/>
      <c r="N22" s="198" t="str">
        <f t="shared" si="6"/>
        <v xml:space="preserve">B461 SIBA Direct </v>
      </c>
      <c r="O22" s="206">
        <f t="shared" si="1"/>
        <v>620185111</v>
      </c>
      <c r="P22" s="207" t="str">
        <f t="shared" si="0"/>
        <v/>
      </c>
      <c r="Q22" s="199">
        <f t="shared" si="2"/>
        <v>11000</v>
      </c>
      <c r="R22" s="70" t="s">
        <v>59</v>
      </c>
      <c r="T22" s="134" t="str">
        <f t="shared" si="3"/>
        <v>5111</v>
      </c>
      <c r="U22" s="134" t="str">
        <f t="shared" si="4"/>
        <v>62018</v>
      </c>
      <c r="V22" s="134" t="e">
        <f>VLOOKUP(T22,#REF!,2,FALSE)</f>
        <v>#REF!</v>
      </c>
      <c r="W22" s="134" t="e">
        <f>VLOOKUP(T22,#REF!,5,FALSE)</f>
        <v>#REF!</v>
      </c>
      <c r="X22" s="134">
        <f t="shared" si="5"/>
        <v>0</v>
      </c>
      <c r="Y22" s="134" t="e">
        <f>VLOOKUP(U22,#REF!,2,FALSE)</f>
        <v>#REF!</v>
      </c>
    </row>
    <row r="23" spans="1:25" ht="16.5" customHeight="1" x14ac:dyDescent="0.3">
      <c r="A23" s="212">
        <v>42039</v>
      </c>
      <c r="B23" s="161" t="s">
        <v>218</v>
      </c>
      <c r="C23" s="191"/>
      <c r="E23" s="191">
        <v>500</v>
      </c>
      <c r="F23" s="190"/>
      <c r="G23" s="192" t="s">
        <v>57</v>
      </c>
      <c r="H23" s="193">
        <v>462</v>
      </c>
      <c r="I23" s="194" t="s">
        <v>52</v>
      </c>
      <c r="J23" s="195"/>
      <c r="K23" s="196">
        <v>620199600</v>
      </c>
      <c r="L23" s="194">
        <v>500</v>
      </c>
      <c r="M23" s="197"/>
      <c r="N23" s="198" t="str">
        <f t="shared" si="6"/>
        <v xml:space="preserve">B462 Unpaid D/D </v>
      </c>
      <c r="O23" s="206">
        <f t="shared" si="1"/>
        <v>620199600</v>
      </c>
      <c r="P23" s="207" t="str">
        <f t="shared" si="0"/>
        <v/>
      </c>
      <c r="Q23" s="199">
        <f t="shared" si="2"/>
        <v>500</v>
      </c>
      <c r="R23" s="70" t="s">
        <v>59</v>
      </c>
      <c r="T23" s="134" t="str">
        <f t="shared" si="3"/>
        <v>9600</v>
      </c>
      <c r="U23" s="134" t="str">
        <f t="shared" si="4"/>
        <v>62019</v>
      </c>
      <c r="V23" s="134" t="e">
        <f>VLOOKUP(T23,#REF!,2,FALSE)</f>
        <v>#REF!</v>
      </c>
      <c r="W23" s="134" t="e">
        <f>VLOOKUP(T23,#REF!,5,FALSE)</f>
        <v>#REF!</v>
      </c>
      <c r="X23" s="134">
        <f t="shared" si="5"/>
        <v>0</v>
      </c>
      <c r="Y23" s="134" t="e">
        <f>VLOOKUP(U23,#REF!,2,FALSE)</f>
        <v>#REF!</v>
      </c>
    </row>
    <row r="24" spans="1:25" ht="16.5" customHeight="1" x14ac:dyDescent="0.3">
      <c r="A24" s="212">
        <v>42039</v>
      </c>
      <c r="B24" s="161" t="s">
        <v>218</v>
      </c>
      <c r="C24" s="191"/>
      <c r="E24" s="191">
        <v>385.17</v>
      </c>
      <c r="F24" s="190"/>
      <c r="G24" s="192" t="s">
        <v>57</v>
      </c>
      <c r="H24" s="193">
        <v>463</v>
      </c>
      <c r="I24" s="194" t="s">
        <v>52</v>
      </c>
      <c r="J24" s="195"/>
      <c r="K24" s="196">
        <v>620199600</v>
      </c>
      <c r="L24" s="194">
        <v>385.17</v>
      </c>
      <c r="M24" s="197"/>
      <c r="N24" s="198" t="str">
        <f t="shared" si="6"/>
        <v xml:space="preserve">B463 Unpaid D/D </v>
      </c>
      <c r="O24" s="206">
        <f t="shared" si="1"/>
        <v>620199600</v>
      </c>
      <c r="P24" s="207" t="str">
        <f t="shared" si="0"/>
        <v/>
      </c>
      <c r="Q24" s="199">
        <f t="shared" si="2"/>
        <v>385.17</v>
      </c>
      <c r="R24" s="70" t="s">
        <v>59</v>
      </c>
      <c r="T24" s="134" t="str">
        <f t="shared" si="3"/>
        <v>9600</v>
      </c>
      <c r="U24" s="134" t="str">
        <f t="shared" si="4"/>
        <v>62019</v>
      </c>
      <c r="V24" s="134" t="e">
        <f>VLOOKUP(T24,#REF!,2,FALSE)</f>
        <v>#REF!</v>
      </c>
      <c r="W24" s="134" t="e">
        <f>VLOOKUP(T24,#REF!,5,FALSE)</f>
        <v>#REF!</v>
      </c>
      <c r="X24" s="134">
        <f t="shared" si="5"/>
        <v>0</v>
      </c>
      <c r="Y24" s="134" t="e">
        <f>VLOOKUP(U24,#REF!,2,FALSE)</f>
        <v>#REF!</v>
      </c>
    </row>
    <row r="25" spans="1:25" ht="16.5" customHeight="1" x14ac:dyDescent="0.3">
      <c r="A25" s="212">
        <v>42039</v>
      </c>
      <c r="B25" s="161" t="s">
        <v>218</v>
      </c>
      <c r="C25" s="191"/>
      <c r="E25" s="191">
        <v>400</v>
      </c>
      <c r="F25" s="190"/>
      <c r="G25" s="192" t="s">
        <v>57</v>
      </c>
      <c r="H25" s="193">
        <v>464</v>
      </c>
      <c r="I25" s="194" t="s">
        <v>52</v>
      </c>
      <c r="J25" s="195"/>
      <c r="K25" s="196">
        <v>620199600</v>
      </c>
      <c r="L25" s="194">
        <v>400</v>
      </c>
      <c r="M25" s="197"/>
      <c r="N25" s="198" t="str">
        <f t="shared" si="6"/>
        <v xml:space="preserve">B464 Unpaid D/D </v>
      </c>
      <c r="O25" s="206">
        <f t="shared" si="1"/>
        <v>620199600</v>
      </c>
      <c r="P25" s="207" t="str">
        <f t="shared" si="0"/>
        <v/>
      </c>
      <c r="Q25" s="199">
        <f t="shared" si="2"/>
        <v>400</v>
      </c>
      <c r="R25" s="70" t="s">
        <v>59</v>
      </c>
      <c r="T25" s="134" t="str">
        <f t="shared" si="3"/>
        <v>9600</v>
      </c>
      <c r="U25" s="134" t="str">
        <f t="shared" si="4"/>
        <v>62019</v>
      </c>
      <c r="V25" s="134" t="e">
        <f>VLOOKUP(T25,#REF!,2,FALSE)</f>
        <v>#REF!</v>
      </c>
      <c r="W25" s="134" t="e">
        <f>VLOOKUP(T25,#REF!,5,FALSE)</f>
        <v>#REF!</v>
      </c>
      <c r="X25" s="134">
        <f t="shared" si="5"/>
        <v>0</v>
      </c>
      <c r="Y25" s="134" t="e">
        <f>VLOOKUP(U25,#REF!,2,FALSE)</f>
        <v>#REF!</v>
      </c>
    </row>
    <row r="26" spans="1:25" ht="16.5" customHeight="1" x14ac:dyDescent="0.3">
      <c r="A26" s="212">
        <v>42039</v>
      </c>
      <c r="B26" s="161" t="s">
        <v>218</v>
      </c>
      <c r="C26" s="191"/>
      <c r="E26" s="191">
        <v>500</v>
      </c>
      <c r="F26" s="190"/>
      <c r="G26" s="192" t="s">
        <v>57</v>
      </c>
      <c r="H26" s="193">
        <v>465</v>
      </c>
      <c r="I26" s="194" t="s">
        <v>52</v>
      </c>
      <c r="J26" s="195"/>
      <c r="K26" s="196">
        <v>620199600</v>
      </c>
      <c r="L26" s="194">
        <v>500</v>
      </c>
      <c r="M26" s="197"/>
      <c r="N26" s="198" t="str">
        <f t="shared" si="6"/>
        <v xml:space="preserve">B465 Unpaid D/D </v>
      </c>
      <c r="O26" s="206">
        <f t="shared" si="1"/>
        <v>620199600</v>
      </c>
      <c r="P26" s="207" t="str">
        <f t="shared" si="0"/>
        <v/>
      </c>
      <c r="Q26" s="199">
        <f t="shared" si="2"/>
        <v>500</v>
      </c>
      <c r="R26" s="70" t="s">
        <v>59</v>
      </c>
      <c r="T26" s="134" t="str">
        <f t="shared" si="3"/>
        <v>9600</v>
      </c>
      <c r="U26" s="134" t="str">
        <f t="shared" si="4"/>
        <v>62019</v>
      </c>
      <c r="V26" s="134" t="e">
        <f>VLOOKUP(T26,#REF!,2,FALSE)</f>
        <v>#REF!</v>
      </c>
      <c r="W26" s="134" t="e">
        <f>VLOOKUP(T26,#REF!,5,FALSE)</f>
        <v>#REF!</v>
      </c>
      <c r="X26" s="134">
        <f t="shared" si="5"/>
        <v>0</v>
      </c>
      <c r="Y26" s="134" t="e">
        <f>VLOOKUP(U26,#REF!,2,FALSE)</f>
        <v>#REF!</v>
      </c>
    </row>
    <row r="27" spans="1:25" ht="16.5" hidden="1" customHeight="1" x14ac:dyDescent="0.3">
      <c r="A27" s="212">
        <v>42039</v>
      </c>
      <c r="B27" s="161" t="s">
        <v>218</v>
      </c>
      <c r="C27" s="191"/>
      <c r="E27" s="191">
        <v>60</v>
      </c>
      <c r="F27" s="190"/>
      <c r="G27" s="192" t="s">
        <v>57</v>
      </c>
      <c r="H27" s="193">
        <v>466</v>
      </c>
      <c r="I27" s="194" t="s">
        <v>52</v>
      </c>
      <c r="J27" s="195"/>
      <c r="K27" s="196">
        <v>620199600</v>
      </c>
      <c r="L27" s="194">
        <v>60</v>
      </c>
      <c r="M27" s="197"/>
      <c r="N27" s="198" t="str">
        <f t="shared" si="6"/>
        <v xml:space="preserve">B466 Unpaid D/D </v>
      </c>
      <c r="O27" s="206">
        <f t="shared" si="1"/>
        <v>620199600</v>
      </c>
      <c r="P27" s="207" t="str">
        <f t="shared" si="0"/>
        <v/>
      </c>
      <c r="Q27" s="199">
        <f t="shared" si="2"/>
        <v>60</v>
      </c>
      <c r="R27" s="70" t="s">
        <v>59</v>
      </c>
      <c r="T27" s="134" t="str">
        <f t="shared" si="3"/>
        <v>9600</v>
      </c>
      <c r="U27" s="134" t="str">
        <f t="shared" si="4"/>
        <v>62019</v>
      </c>
      <c r="V27" s="134" t="e">
        <f>VLOOKUP(T27,#REF!,2,FALSE)</f>
        <v>#REF!</v>
      </c>
      <c r="W27" s="134" t="e">
        <f>VLOOKUP(T27,#REF!,5,FALSE)</f>
        <v>#REF!</v>
      </c>
      <c r="X27" s="134" t="str">
        <f t="shared" si="5"/>
        <v>Yes</v>
      </c>
      <c r="Y27" s="134" t="e">
        <f>VLOOKUP(U27,#REF!,2,FALSE)</f>
        <v>#REF!</v>
      </c>
    </row>
    <row r="28" spans="1:25" ht="16.5" customHeight="1" x14ac:dyDescent="0.3">
      <c r="A28" s="212">
        <v>42039</v>
      </c>
      <c r="B28" s="161" t="s">
        <v>218</v>
      </c>
      <c r="C28" s="191"/>
      <c r="E28" s="191">
        <v>422</v>
      </c>
      <c r="F28" s="190"/>
      <c r="G28" s="192" t="s">
        <v>57</v>
      </c>
      <c r="H28" s="193">
        <v>467</v>
      </c>
      <c r="I28" s="194" t="s">
        <v>52</v>
      </c>
      <c r="J28" s="195"/>
      <c r="K28" s="196">
        <v>620199600</v>
      </c>
      <c r="L28" s="194">
        <v>422</v>
      </c>
      <c r="M28" s="197"/>
      <c r="N28" s="198" t="str">
        <f t="shared" si="6"/>
        <v xml:space="preserve">B467 Unpaid D/D </v>
      </c>
      <c r="O28" s="206">
        <f t="shared" si="1"/>
        <v>620199600</v>
      </c>
      <c r="P28" s="207" t="str">
        <f t="shared" si="0"/>
        <v/>
      </c>
      <c r="Q28" s="199">
        <f t="shared" si="2"/>
        <v>422</v>
      </c>
      <c r="R28" s="70" t="s">
        <v>59</v>
      </c>
      <c r="T28" s="134" t="str">
        <f t="shared" si="3"/>
        <v>9600</v>
      </c>
      <c r="U28" s="134" t="str">
        <f t="shared" si="4"/>
        <v>62019</v>
      </c>
      <c r="V28" s="134" t="e">
        <f>VLOOKUP(T28,#REF!,2,FALSE)</f>
        <v>#REF!</v>
      </c>
      <c r="W28" s="134" t="e">
        <f>VLOOKUP(T28,#REF!,5,FALSE)</f>
        <v>#REF!</v>
      </c>
      <c r="X28" s="134">
        <f t="shared" si="5"/>
        <v>0</v>
      </c>
      <c r="Y28" s="134" t="e">
        <f>VLOOKUP(U28,#REF!,2,FALSE)</f>
        <v>#REF!</v>
      </c>
    </row>
    <row r="29" spans="1:25" s="37" customFormat="1" ht="16.5" hidden="1" customHeight="1" x14ac:dyDescent="0.3">
      <c r="A29" s="212">
        <v>42039</v>
      </c>
      <c r="B29" s="198" t="s">
        <v>186</v>
      </c>
      <c r="C29" s="191"/>
      <c r="D29" s="190"/>
      <c r="E29" s="191">
        <v>42.4</v>
      </c>
      <c r="F29" s="190"/>
      <c r="G29" s="192" t="s">
        <v>57</v>
      </c>
      <c r="H29" s="193">
        <v>468</v>
      </c>
      <c r="I29" s="194" t="s">
        <v>52</v>
      </c>
      <c r="J29" s="195"/>
      <c r="K29" s="196">
        <v>620062706</v>
      </c>
      <c r="L29" s="194">
        <v>42.4</v>
      </c>
      <c r="M29" s="197"/>
      <c r="N29" s="198" t="str">
        <f t="shared" si="6"/>
        <v>B468 O2</v>
      </c>
      <c r="O29" s="206">
        <f t="shared" si="1"/>
        <v>620062706</v>
      </c>
      <c r="P29" s="207" t="str">
        <f t="shared" si="0"/>
        <v/>
      </c>
      <c r="Q29" s="199">
        <f t="shared" si="2"/>
        <v>42.4</v>
      </c>
      <c r="R29" s="70" t="s">
        <v>59</v>
      </c>
      <c r="S29" s="136"/>
      <c r="T29" s="134" t="str">
        <f t="shared" si="3"/>
        <v>2706</v>
      </c>
      <c r="U29" s="134" t="str">
        <f t="shared" si="4"/>
        <v>62006</v>
      </c>
      <c r="V29" s="134" t="e">
        <f>VLOOKUP(T29,#REF!,2,FALSE)</f>
        <v>#REF!</v>
      </c>
      <c r="W29" s="134" t="e">
        <f>VLOOKUP(T29,#REF!,5,FALSE)</f>
        <v>#REF!</v>
      </c>
      <c r="X29" s="134" t="str">
        <f t="shared" si="5"/>
        <v>Yes</v>
      </c>
      <c r="Y29" s="134" t="e">
        <f>VLOOKUP(U29,#REF!,2,FALSE)</f>
        <v>#REF!</v>
      </c>
    </row>
    <row r="30" spans="1:25" s="37" customFormat="1" ht="16.5" customHeight="1" x14ac:dyDescent="0.3">
      <c r="A30" s="212">
        <v>42039</v>
      </c>
      <c r="B30" s="198" t="s">
        <v>69</v>
      </c>
      <c r="C30" s="191"/>
      <c r="D30" s="190"/>
      <c r="E30" s="191">
        <v>583.20000000000005</v>
      </c>
      <c r="F30" s="190"/>
      <c r="G30" s="192" t="s">
        <v>57</v>
      </c>
      <c r="H30" s="193">
        <v>469</v>
      </c>
      <c r="I30" s="194"/>
      <c r="J30" s="195"/>
      <c r="K30" s="196" t="s">
        <v>123</v>
      </c>
      <c r="L30" s="194">
        <v>583.20000000000005</v>
      </c>
      <c r="M30" s="197"/>
      <c r="N30" s="198" t="str">
        <f t="shared" si="6"/>
        <v>B469NW Purchasing Visa</v>
      </c>
      <c r="O30" s="206" t="str">
        <f t="shared" si="1"/>
        <v>63001 2900</v>
      </c>
      <c r="P30" s="207" t="str">
        <f t="shared" si="0"/>
        <v/>
      </c>
      <c r="Q30" s="199">
        <f t="shared" si="2"/>
        <v>583.20000000000005</v>
      </c>
      <c r="R30" s="70" t="s">
        <v>59</v>
      </c>
      <c r="S30" s="136"/>
      <c r="T30" s="134" t="str">
        <f t="shared" si="3"/>
        <v>2900</v>
      </c>
      <c r="U30" s="134" t="str">
        <f t="shared" si="4"/>
        <v>63001</v>
      </c>
      <c r="V30" s="134" t="e">
        <f>VLOOKUP(T30,#REF!,2,FALSE)</f>
        <v>#REF!</v>
      </c>
      <c r="W30" s="134" t="e">
        <f>VLOOKUP(T30,#REF!,5,FALSE)</f>
        <v>#REF!</v>
      </c>
      <c r="X30" s="134">
        <f t="shared" si="5"/>
        <v>0</v>
      </c>
      <c r="Y30" s="134" t="e">
        <f>VLOOKUP(U30,#REF!,2,FALSE)</f>
        <v>#REF!</v>
      </c>
    </row>
    <row r="31" spans="1:25" s="37" customFormat="1" ht="16.5" customHeight="1" x14ac:dyDescent="0.3">
      <c r="A31" s="212">
        <v>42039</v>
      </c>
      <c r="B31" s="161" t="s">
        <v>69</v>
      </c>
      <c r="C31" s="191"/>
      <c r="D31" s="190"/>
      <c r="E31" s="191">
        <v>251.5</v>
      </c>
      <c r="F31" s="190"/>
      <c r="G31" s="192" t="s">
        <v>57</v>
      </c>
      <c r="H31" s="193">
        <v>469</v>
      </c>
      <c r="I31" s="194" t="s">
        <v>52</v>
      </c>
      <c r="J31" s="195"/>
      <c r="K31" s="196">
        <v>750023035</v>
      </c>
      <c r="L31" s="194">
        <v>251.5</v>
      </c>
      <c r="M31" s="197"/>
      <c r="N31" s="198" t="str">
        <f t="shared" si="6"/>
        <v>B469 NW Purchasing Visa</v>
      </c>
      <c r="O31" s="206">
        <f t="shared" si="1"/>
        <v>750023035</v>
      </c>
      <c r="P31" s="207" t="str">
        <f t="shared" si="0"/>
        <v/>
      </c>
      <c r="Q31" s="199">
        <f t="shared" si="2"/>
        <v>251.5</v>
      </c>
      <c r="R31" s="70" t="s">
        <v>59</v>
      </c>
      <c r="S31" s="136"/>
      <c r="T31" s="134" t="str">
        <f t="shared" si="3"/>
        <v>3035</v>
      </c>
      <c r="U31" s="134" t="str">
        <f t="shared" si="4"/>
        <v>75002</v>
      </c>
      <c r="V31" s="134" t="e">
        <f>VLOOKUP(T31,#REF!,2,FALSE)</f>
        <v>#REF!</v>
      </c>
      <c r="W31" s="134" t="e">
        <f>VLOOKUP(T31,#REF!,5,FALSE)</f>
        <v>#REF!</v>
      </c>
      <c r="X31" s="134">
        <f t="shared" si="5"/>
        <v>0</v>
      </c>
      <c r="Y31" s="134" t="e">
        <f>VLOOKUP(U31,#REF!,2,FALSE)</f>
        <v>#REF!</v>
      </c>
    </row>
    <row r="32" spans="1:25" ht="16.5" hidden="1" customHeight="1" x14ac:dyDescent="0.3">
      <c r="A32" s="212">
        <v>42041</v>
      </c>
      <c r="B32" s="198" t="s">
        <v>219</v>
      </c>
      <c r="C32" s="191"/>
      <c r="E32" s="191">
        <v>170</v>
      </c>
      <c r="F32" s="190"/>
      <c r="G32" s="192" t="s">
        <v>57</v>
      </c>
      <c r="H32" s="193">
        <v>470</v>
      </c>
      <c r="I32" s="194" t="s">
        <v>52</v>
      </c>
      <c r="J32" s="195"/>
      <c r="K32" s="196">
        <v>300022445</v>
      </c>
      <c r="L32" s="194">
        <v>170</v>
      </c>
      <c r="M32" s="197"/>
      <c r="N32" s="198" t="str">
        <f t="shared" si="6"/>
        <v>B470 BACS 2 CARDS</v>
      </c>
      <c r="O32" s="206">
        <f t="shared" si="1"/>
        <v>300022445</v>
      </c>
      <c r="P32" s="207" t="str">
        <f t="shared" si="0"/>
        <v/>
      </c>
      <c r="Q32" s="199">
        <f t="shared" si="2"/>
        <v>170</v>
      </c>
      <c r="R32" s="70" t="s">
        <v>59</v>
      </c>
      <c r="T32" s="134" t="str">
        <f t="shared" si="3"/>
        <v>2445</v>
      </c>
      <c r="U32" s="134" t="str">
        <f t="shared" si="4"/>
        <v>30002</v>
      </c>
      <c r="V32" s="134" t="e">
        <f>VLOOKUP(T32,#REF!,2,FALSE)</f>
        <v>#REF!</v>
      </c>
      <c r="W32" s="134" t="e">
        <f>VLOOKUP(T32,#REF!,5,FALSE)</f>
        <v>#REF!</v>
      </c>
      <c r="X32" s="134" t="str">
        <f t="shared" si="5"/>
        <v>Yes</v>
      </c>
      <c r="Y32" s="134" t="e">
        <f>VLOOKUP(U32,#REF!,2,FALSE)</f>
        <v>#REF!</v>
      </c>
    </row>
    <row r="33" spans="1:25" ht="16.5" hidden="1" customHeight="1" x14ac:dyDescent="0.3">
      <c r="A33" s="212">
        <v>42041</v>
      </c>
      <c r="B33" s="198" t="s">
        <v>62</v>
      </c>
      <c r="C33" s="191"/>
      <c r="E33" s="191">
        <v>1682000</v>
      </c>
      <c r="F33" s="190"/>
      <c r="G33" s="192" t="s">
        <v>57</v>
      </c>
      <c r="H33" s="193">
        <v>471</v>
      </c>
      <c r="I33" s="194" t="s">
        <v>52</v>
      </c>
      <c r="J33" s="195"/>
      <c r="K33" s="196">
        <v>620185111</v>
      </c>
      <c r="L33" s="194">
        <v>1682000</v>
      </c>
      <c r="M33" s="197"/>
      <c r="N33" s="198" t="str">
        <f t="shared" si="6"/>
        <v>B471 SIBA</v>
      </c>
      <c r="O33" s="206">
        <f t="shared" si="1"/>
        <v>620185111</v>
      </c>
      <c r="P33" s="207" t="str">
        <f t="shared" si="0"/>
        <v/>
      </c>
      <c r="Q33" s="199">
        <f t="shared" si="2"/>
        <v>1682000</v>
      </c>
      <c r="R33" s="70" t="s">
        <v>59</v>
      </c>
      <c r="T33" s="134" t="str">
        <f t="shared" si="3"/>
        <v>5111</v>
      </c>
      <c r="U33" s="134" t="str">
        <f t="shared" si="4"/>
        <v>62018</v>
      </c>
      <c r="V33" s="134" t="e">
        <f>VLOOKUP(T33,#REF!,2,FALSE)</f>
        <v>#REF!</v>
      </c>
      <c r="W33" s="134" t="e">
        <f>VLOOKUP(T33,#REF!,5,FALSE)</f>
        <v>#REF!</v>
      </c>
      <c r="X33" s="134">
        <f t="shared" si="5"/>
        <v>0</v>
      </c>
      <c r="Y33" s="134" t="e">
        <f>VLOOKUP(U33,#REF!,2,FALSE)</f>
        <v>#REF!</v>
      </c>
    </row>
    <row r="34" spans="1:25" ht="16.5" hidden="1" customHeight="1" x14ac:dyDescent="0.3">
      <c r="A34" s="212">
        <v>42045</v>
      </c>
      <c r="B34" s="161" t="s">
        <v>70</v>
      </c>
      <c r="C34" s="191"/>
      <c r="E34" s="191">
        <v>12</v>
      </c>
      <c r="F34" s="190"/>
      <c r="G34" s="192" t="s">
        <v>57</v>
      </c>
      <c r="H34" s="193">
        <v>473</v>
      </c>
      <c r="I34" s="194" t="s">
        <v>52</v>
      </c>
      <c r="J34" s="195"/>
      <c r="K34" s="196">
        <v>399042430</v>
      </c>
      <c r="L34" s="194">
        <v>12</v>
      </c>
      <c r="M34" s="197"/>
      <c r="N34" s="198" t="str">
        <f t="shared" si="6"/>
        <v>B473 Land Registry</v>
      </c>
      <c r="O34" s="206">
        <f t="shared" si="1"/>
        <v>399042430</v>
      </c>
      <c r="P34" s="207" t="str">
        <f t="shared" si="0"/>
        <v/>
      </c>
      <c r="Q34" s="199">
        <f t="shared" si="2"/>
        <v>12</v>
      </c>
      <c r="R34" s="70" t="s">
        <v>59</v>
      </c>
      <c r="T34" s="134" t="str">
        <f t="shared" si="3"/>
        <v>2430</v>
      </c>
      <c r="U34" s="134" t="str">
        <f t="shared" si="4"/>
        <v>39904</v>
      </c>
      <c r="V34" s="134" t="e">
        <f>VLOOKUP(T34,#REF!,2,FALSE)</f>
        <v>#REF!</v>
      </c>
      <c r="W34" s="134" t="e">
        <f>VLOOKUP(T34,#REF!,5,FALSE)</f>
        <v>#REF!</v>
      </c>
      <c r="X34" s="134" t="str">
        <f t="shared" si="5"/>
        <v>Yes</v>
      </c>
      <c r="Y34" s="134" t="e">
        <f>VLOOKUP(U34,#REF!,2,FALSE)</f>
        <v>#REF!</v>
      </c>
    </row>
    <row r="35" spans="1:25" s="37" customFormat="1" ht="16.5" hidden="1" customHeight="1" x14ac:dyDescent="0.3">
      <c r="A35" s="212">
        <v>42046</v>
      </c>
      <c r="B35" s="198" t="s">
        <v>62</v>
      </c>
      <c r="C35" s="191"/>
      <c r="D35" s="190"/>
      <c r="E35" s="191">
        <v>15000</v>
      </c>
      <c r="F35" s="190"/>
      <c r="G35" s="192" t="s">
        <v>57</v>
      </c>
      <c r="H35" s="193">
        <v>474</v>
      </c>
      <c r="I35" s="194" t="s">
        <v>52</v>
      </c>
      <c r="J35" s="195"/>
      <c r="K35" s="196">
        <v>620185111</v>
      </c>
      <c r="L35" s="194">
        <v>15000</v>
      </c>
      <c r="M35" s="197"/>
      <c r="N35" s="198" t="str">
        <f t="shared" si="6"/>
        <v>B474 SIBA</v>
      </c>
      <c r="O35" s="206">
        <f t="shared" si="1"/>
        <v>620185111</v>
      </c>
      <c r="P35" s="207" t="str">
        <f t="shared" si="0"/>
        <v/>
      </c>
      <c r="Q35" s="199">
        <f t="shared" si="2"/>
        <v>15000</v>
      </c>
      <c r="R35" s="70" t="s">
        <v>59</v>
      </c>
      <c r="S35" s="136"/>
      <c r="T35" s="134" t="str">
        <f t="shared" si="3"/>
        <v>5111</v>
      </c>
      <c r="U35" s="134" t="str">
        <f t="shared" si="4"/>
        <v>62018</v>
      </c>
      <c r="V35" s="134" t="e">
        <f>VLOOKUP(T35,#REF!,2,FALSE)</f>
        <v>#REF!</v>
      </c>
      <c r="W35" s="134" t="e">
        <f>VLOOKUP(T35,#REF!,5,FALSE)</f>
        <v>#REF!</v>
      </c>
      <c r="X35" s="134">
        <f t="shared" si="5"/>
        <v>0</v>
      </c>
      <c r="Y35" s="134" t="e">
        <f>VLOOKUP(U35,#REF!,2,FALSE)</f>
        <v>#REF!</v>
      </c>
    </row>
    <row r="36" spans="1:25" ht="16.5" customHeight="1" x14ac:dyDescent="0.3">
      <c r="A36" s="212">
        <v>42046</v>
      </c>
      <c r="B36" s="198" t="s">
        <v>220</v>
      </c>
      <c r="C36" s="191"/>
      <c r="E36" s="191">
        <v>1000</v>
      </c>
      <c r="F36" s="190"/>
      <c r="G36" s="192" t="s">
        <v>57</v>
      </c>
      <c r="H36" s="193">
        <v>475</v>
      </c>
      <c r="I36" s="194" t="s">
        <v>52</v>
      </c>
      <c r="J36" s="195"/>
      <c r="K36" s="196">
        <v>620052702</v>
      </c>
      <c r="L36" s="194">
        <v>1000</v>
      </c>
      <c r="M36" s="197"/>
      <c r="N36" s="198" t="str">
        <f t="shared" si="6"/>
        <v>B475 NEOPOST</v>
      </c>
      <c r="O36" s="206">
        <f t="shared" si="1"/>
        <v>620052702</v>
      </c>
      <c r="P36" s="207" t="str">
        <f t="shared" si="0"/>
        <v/>
      </c>
      <c r="Q36" s="199">
        <f t="shared" si="2"/>
        <v>1000</v>
      </c>
      <c r="R36" s="70" t="s">
        <v>59</v>
      </c>
      <c r="T36" s="134" t="str">
        <f t="shared" si="3"/>
        <v>2702</v>
      </c>
      <c r="U36" s="134" t="str">
        <f t="shared" si="4"/>
        <v>62005</v>
      </c>
      <c r="V36" s="134" t="e">
        <f>VLOOKUP(T36,#REF!,2,FALSE)</f>
        <v>#REF!</v>
      </c>
      <c r="W36" s="134" t="e">
        <f>VLOOKUP(T36,#REF!,5,FALSE)</f>
        <v>#REF!</v>
      </c>
      <c r="X36" s="134">
        <f t="shared" si="5"/>
        <v>0</v>
      </c>
      <c r="Y36" s="134" t="e">
        <f>VLOOKUP(U36,#REF!,2,FALSE)</f>
        <v>#REF!</v>
      </c>
    </row>
    <row r="37" spans="1:25" ht="16.5" hidden="1" customHeight="1" x14ac:dyDescent="0.3">
      <c r="A37" s="212">
        <v>42047</v>
      </c>
      <c r="B37" s="198" t="s">
        <v>62</v>
      </c>
      <c r="C37" s="191"/>
      <c r="E37" s="191">
        <v>360000</v>
      </c>
      <c r="F37" s="190"/>
      <c r="G37" s="192" t="s">
        <v>57</v>
      </c>
      <c r="H37" s="193">
        <v>477</v>
      </c>
      <c r="I37" s="194" t="s">
        <v>52</v>
      </c>
      <c r="J37" s="195"/>
      <c r="K37" s="196">
        <v>620185111</v>
      </c>
      <c r="L37" s="194">
        <v>360000</v>
      </c>
      <c r="M37" s="197"/>
      <c r="N37" s="198" t="str">
        <f t="shared" si="6"/>
        <v>B477 SIBA</v>
      </c>
      <c r="O37" s="206">
        <f t="shared" si="1"/>
        <v>620185111</v>
      </c>
      <c r="P37" s="207" t="str">
        <f t="shared" si="0"/>
        <v/>
      </c>
      <c r="Q37" s="199">
        <f t="shared" si="2"/>
        <v>360000</v>
      </c>
      <c r="R37" s="70" t="s">
        <v>59</v>
      </c>
      <c r="T37" s="134" t="str">
        <f t="shared" si="3"/>
        <v>5111</v>
      </c>
      <c r="U37" s="134" t="str">
        <f t="shared" si="4"/>
        <v>62018</v>
      </c>
      <c r="V37" s="134" t="e">
        <f>VLOOKUP(T37,#REF!,2,FALSE)</f>
        <v>#REF!</v>
      </c>
      <c r="W37" s="134" t="e">
        <f>VLOOKUP(T37,#REF!,5,FALSE)</f>
        <v>#REF!</v>
      </c>
      <c r="X37" s="134">
        <f t="shared" si="5"/>
        <v>0</v>
      </c>
      <c r="Y37" s="134" t="e">
        <f>VLOOKUP(U37,#REF!,2,FALSE)</f>
        <v>#REF!</v>
      </c>
    </row>
    <row r="38" spans="1:25" ht="16.5" hidden="1" customHeight="1" x14ac:dyDescent="0.3">
      <c r="A38" s="212">
        <v>42048</v>
      </c>
      <c r="B38" s="198" t="s">
        <v>71</v>
      </c>
      <c r="C38" s="191"/>
      <c r="E38" s="191">
        <v>91.25</v>
      </c>
      <c r="F38" s="190"/>
      <c r="G38" s="192" t="s">
        <v>57</v>
      </c>
      <c r="H38" s="193">
        <v>478</v>
      </c>
      <c r="I38" s="194" t="s">
        <v>52</v>
      </c>
      <c r="J38" s="195"/>
      <c r="K38" s="196">
        <v>300022445</v>
      </c>
      <c r="L38" s="194">
        <v>91.25</v>
      </c>
      <c r="M38" s="197"/>
      <c r="N38" s="198" t="str">
        <f t="shared" si="6"/>
        <v>B478 Bankline</v>
      </c>
      <c r="O38" s="206">
        <f t="shared" si="1"/>
        <v>300022445</v>
      </c>
      <c r="P38" s="207" t="str">
        <f t="shared" si="0"/>
        <v/>
      </c>
      <c r="Q38" s="199">
        <f t="shared" si="2"/>
        <v>91.25</v>
      </c>
      <c r="R38" s="70" t="s">
        <v>59</v>
      </c>
      <c r="T38" s="134" t="str">
        <f t="shared" si="3"/>
        <v>2445</v>
      </c>
      <c r="U38" s="134" t="str">
        <f t="shared" si="4"/>
        <v>30002</v>
      </c>
      <c r="V38" s="134" t="e">
        <f>VLOOKUP(T38,#REF!,2,FALSE)</f>
        <v>#REF!</v>
      </c>
      <c r="W38" s="134" t="e">
        <f>VLOOKUP(T38,#REF!,5,FALSE)</f>
        <v>#REF!</v>
      </c>
      <c r="X38" s="134" t="str">
        <f t="shared" si="5"/>
        <v>Yes</v>
      </c>
      <c r="Y38" s="134" t="e">
        <f>VLOOKUP(U38,#REF!,2,FALSE)</f>
        <v>#REF!</v>
      </c>
    </row>
    <row r="39" spans="1:25" ht="16.5" hidden="1" customHeight="1" x14ac:dyDescent="0.3">
      <c r="A39" s="212">
        <v>42048</v>
      </c>
      <c r="B39" s="198" t="s">
        <v>62</v>
      </c>
      <c r="C39" s="191"/>
      <c r="E39" s="191">
        <v>847000</v>
      </c>
      <c r="F39" s="190"/>
      <c r="G39" s="192" t="s">
        <v>57</v>
      </c>
      <c r="H39" s="193">
        <v>479</v>
      </c>
      <c r="I39" s="194" t="s">
        <v>52</v>
      </c>
      <c r="J39" s="195"/>
      <c r="K39" s="196">
        <v>620185111</v>
      </c>
      <c r="L39" s="194">
        <v>847000</v>
      </c>
      <c r="M39" s="197"/>
      <c r="N39" s="198" t="str">
        <f t="shared" si="6"/>
        <v>B479 SIBA</v>
      </c>
      <c r="O39" s="206">
        <f t="shared" si="1"/>
        <v>620185111</v>
      </c>
      <c r="P39" s="207" t="str">
        <f t="shared" si="0"/>
        <v/>
      </c>
      <c r="Q39" s="199">
        <f t="shared" si="2"/>
        <v>847000</v>
      </c>
      <c r="R39" s="70" t="s">
        <v>59</v>
      </c>
      <c r="T39" s="134" t="str">
        <f t="shared" si="3"/>
        <v>5111</v>
      </c>
      <c r="U39" s="134" t="str">
        <f t="shared" si="4"/>
        <v>62018</v>
      </c>
      <c r="V39" s="134" t="e">
        <f>VLOOKUP(T39,#REF!,2,FALSE)</f>
        <v>#REF!</v>
      </c>
      <c r="W39" s="134" t="e">
        <f>VLOOKUP(T39,#REF!,5,FALSE)</f>
        <v>#REF!</v>
      </c>
      <c r="X39" s="134">
        <f t="shared" si="5"/>
        <v>0</v>
      </c>
      <c r="Y39" s="134" t="e">
        <f>VLOOKUP(U39,#REF!,2,FALSE)</f>
        <v>#REF!</v>
      </c>
    </row>
    <row r="40" spans="1:25" ht="16.5" customHeight="1" x14ac:dyDescent="0.3">
      <c r="A40" s="212">
        <v>42052</v>
      </c>
      <c r="B40" s="198" t="s">
        <v>221</v>
      </c>
      <c r="C40" s="191"/>
      <c r="E40" s="191">
        <v>818.62</v>
      </c>
      <c r="F40" s="190"/>
      <c r="G40" s="192" t="s">
        <v>57</v>
      </c>
      <c r="H40" s="193">
        <v>480</v>
      </c>
      <c r="I40" s="194" t="s">
        <v>52</v>
      </c>
      <c r="J40" s="195"/>
      <c r="K40" s="196">
        <v>620205020</v>
      </c>
      <c r="L40" s="194">
        <v>818.62</v>
      </c>
      <c r="M40" s="197"/>
      <c r="N40" s="198" t="str">
        <f t="shared" si="6"/>
        <v>B480 DF 158226</v>
      </c>
      <c r="O40" s="206">
        <f t="shared" si="1"/>
        <v>620205020</v>
      </c>
      <c r="P40" s="207" t="str">
        <f t="shared" si="0"/>
        <v/>
      </c>
      <c r="Q40" s="199">
        <f t="shared" si="2"/>
        <v>818.62</v>
      </c>
      <c r="R40" s="70" t="s">
        <v>59</v>
      </c>
      <c r="T40" s="134" t="str">
        <f t="shared" si="3"/>
        <v>5020</v>
      </c>
      <c r="U40" s="134" t="str">
        <f t="shared" si="4"/>
        <v>62020</v>
      </c>
      <c r="V40" s="134" t="e">
        <f>VLOOKUP(T40,#REF!,2,FALSE)</f>
        <v>#REF!</v>
      </c>
      <c r="W40" s="134" t="e">
        <f>VLOOKUP(T40,#REF!,5,FALSE)</f>
        <v>#REF!</v>
      </c>
      <c r="X40" s="134">
        <f t="shared" si="5"/>
        <v>0</v>
      </c>
      <c r="Y40" s="134" t="e">
        <f>VLOOKUP(U40,#REF!,2,FALSE)</f>
        <v>#REF!</v>
      </c>
    </row>
    <row r="41" spans="1:25" ht="16.5" hidden="1" customHeight="1" x14ac:dyDescent="0.3">
      <c r="A41" s="212">
        <v>42052</v>
      </c>
      <c r="B41" s="198" t="s">
        <v>62</v>
      </c>
      <c r="C41" s="191"/>
      <c r="E41" s="191">
        <v>22000</v>
      </c>
      <c r="F41" s="190"/>
      <c r="G41" s="192" t="s">
        <v>57</v>
      </c>
      <c r="H41" s="193">
        <v>481</v>
      </c>
      <c r="I41" s="194" t="s">
        <v>52</v>
      </c>
      <c r="J41" s="195"/>
      <c r="K41" s="196">
        <v>620185111</v>
      </c>
      <c r="L41" s="194">
        <v>22000</v>
      </c>
      <c r="M41" s="197"/>
      <c r="N41" s="198" t="str">
        <f t="shared" si="6"/>
        <v>B481 SIBA</v>
      </c>
      <c r="O41" s="206">
        <f t="shared" si="1"/>
        <v>620185111</v>
      </c>
      <c r="P41" s="207" t="str">
        <f t="shared" si="0"/>
        <v/>
      </c>
      <c r="Q41" s="199">
        <f t="shared" si="2"/>
        <v>22000</v>
      </c>
      <c r="R41" s="70" t="s">
        <v>59</v>
      </c>
      <c r="T41" s="134" t="str">
        <f t="shared" si="3"/>
        <v>5111</v>
      </c>
      <c r="U41" s="134" t="str">
        <f t="shared" si="4"/>
        <v>62018</v>
      </c>
      <c r="V41" s="134" t="e">
        <f>VLOOKUP(T41,#REF!,2,FALSE)</f>
        <v>#REF!</v>
      </c>
      <c r="W41" s="134" t="e">
        <f>VLOOKUP(T41,#REF!,5,FALSE)</f>
        <v>#REF!</v>
      </c>
      <c r="X41" s="134">
        <f t="shared" si="5"/>
        <v>0</v>
      </c>
      <c r="Y41" s="134" t="e">
        <f>VLOOKUP(U41,#REF!,2,FALSE)</f>
        <v>#REF!</v>
      </c>
    </row>
    <row r="42" spans="1:25" ht="16.5" hidden="1" customHeight="1" x14ac:dyDescent="0.3">
      <c r="A42" s="212">
        <v>42052</v>
      </c>
      <c r="B42" s="198" t="s">
        <v>97</v>
      </c>
      <c r="C42" s="191"/>
      <c r="E42" s="191">
        <v>15666.67</v>
      </c>
      <c r="F42" s="190"/>
      <c r="G42" s="192" t="s">
        <v>57</v>
      </c>
      <c r="H42" s="193">
        <v>482</v>
      </c>
      <c r="I42" s="194" t="s">
        <v>52</v>
      </c>
      <c r="J42" s="195"/>
      <c r="K42" s="196">
        <v>305010102</v>
      </c>
      <c r="L42" s="194">
        <v>15666.67</v>
      </c>
      <c r="M42" s="197"/>
      <c r="N42" s="198" t="str">
        <f t="shared" si="6"/>
        <v>B482 LCC General</v>
      </c>
      <c r="O42" s="206">
        <f t="shared" si="1"/>
        <v>305010102</v>
      </c>
      <c r="P42" s="207" t="str">
        <f t="shared" si="0"/>
        <v/>
      </c>
      <c r="Q42" s="199">
        <f t="shared" si="2"/>
        <v>15666.67</v>
      </c>
      <c r="R42" s="70" t="s">
        <v>59</v>
      </c>
      <c r="T42" s="134" t="str">
        <f t="shared" si="3"/>
        <v>0102</v>
      </c>
      <c r="U42" s="134" t="str">
        <f t="shared" si="4"/>
        <v>30501</v>
      </c>
      <c r="V42" s="134" t="e">
        <f>VLOOKUP(T42,#REF!,2,FALSE)</f>
        <v>#REF!</v>
      </c>
      <c r="W42" s="134" t="e">
        <f>VLOOKUP(T42,#REF!,5,FALSE)</f>
        <v>#REF!</v>
      </c>
      <c r="X42" s="134">
        <f t="shared" si="5"/>
        <v>0</v>
      </c>
      <c r="Y42" s="134" t="e">
        <f>VLOOKUP(U42,#REF!,2,FALSE)</f>
        <v>#REF!</v>
      </c>
    </row>
    <row r="43" spans="1:25" ht="16.5" hidden="1" customHeight="1" x14ac:dyDescent="0.3">
      <c r="A43" s="212">
        <v>42052</v>
      </c>
      <c r="B43" s="198" t="s">
        <v>222</v>
      </c>
      <c r="C43" s="191"/>
      <c r="E43" s="191">
        <v>70</v>
      </c>
      <c r="F43" s="190"/>
      <c r="G43" s="192" t="s">
        <v>57</v>
      </c>
      <c r="H43" s="193">
        <v>483</v>
      </c>
      <c r="I43" s="194" t="s">
        <v>52</v>
      </c>
      <c r="J43" s="195"/>
      <c r="K43" s="196">
        <v>420012421</v>
      </c>
      <c r="L43" s="194">
        <v>70</v>
      </c>
      <c r="M43" s="197"/>
      <c r="N43" s="198" t="str">
        <f t="shared" si="6"/>
        <v>B483 DIRECT DEBIT</v>
      </c>
      <c r="O43" s="206">
        <f t="shared" si="1"/>
        <v>420012421</v>
      </c>
      <c r="P43" s="207" t="str">
        <f t="shared" si="0"/>
        <v/>
      </c>
      <c r="Q43" s="199">
        <f t="shared" si="2"/>
        <v>70</v>
      </c>
      <c r="R43" s="70" t="s">
        <v>59</v>
      </c>
      <c r="T43" s="134" t="str">
        <f t="shared" si="3"/>
        <v>2421</v>
      </c>
      <c r="U43" s="134" t="str">
        <f t="shared" si="4"/>
        <v>42001</v>
      </c>
      <c r="V43" s="134" t="e">
        <f>VLOOKUP(T43,#REF!,2,FALSE)</f>
        <v>#REF!</v>
      </c>
      <c r="W43" s="134" t="e">
        <f>VLOOKUP(T43,#REF!,5,FALSE)</f>
        <v>#REF!</v>
      </c>
      <c r="X43" s="134" t="str">
        <f t="shared" si="5"/>
        <v>Yes</v>
      </c>
      <c r="Y43" s="134" t="e">
        <f>VLOOKUP(U43,#REF!,2,FALSE)</f>
        <v>#REF!</v>
      </c>
    </row>
    <row r="44" spans="1:25" ht="16.5" hidden="1" customHeight="1" x14ac:dyDescent="0.3">
      <c r="A44" s="212">
        <v>42052</v>
      </c>
      <c r="B44" s="161" t="s">
        <v>70</v>
      </c>
      <c r="C44" s="191"/>
      <c r="E44" s="191">
        <v>36</v>
      </c>
      <c r="F44" s="190"/>
      <c r="G44" s="192" t="s">
        <v>57</v>
      </c>
      <c r="H44" s="193">
        <v>484</v>
      </c>
      <c r="I44" s="194" t="s">
        <v>52</v>
      </c>
      <c r="J44" s="195"/>
      <c r="K44" s="196">
        <v>399042430</v>
      </c>
      <c r="L44" s="194">
        <v>36</v>
      </c>
      <c r="M44" s="197"/>
      <c r="N44" s="198" t="str">
        <f t="shared" si="6"/>
        <v>B484 Land Registry</v>
      </c>
      <c r="O44" s="206">
        <f t="shared" si="1"/>
        <v>399042430</v>
      </c>
      <c r="P44" s="207" t="str">
        <f t="shared" si="0"/>
        <v/>
      </c>
      <c r="Q44" s="199">
        <f t="shared" si="2"/>
        <v>36</v>
      </c>
      <c r="R44" s="70" t="s">
        <v>59</v>
      </c>
      <c r="T44" s="134" t="str">
        <f t="shared" si="3"/>
        <v>2430</v>
      </c>
      <c r="U44" s="134" t="str">
        <f t="shared" si="4"/>
        <v>39904</v>
      </c>
      <c r="V44" s="134" t="e">
        <f>VLOOKUP(T44,#REF!,2,FALSE)</f>
        <v>#REF!</v>
      </c>
      <c r="W44" s="134" t="e">
        <f>VLOOKUP(T44,#REF!,5,FALSE)</f>
        <v>#REF!</v>
      </c>
      <c r="X44" s="134" t="str">
        <f t="shared" si="5"/>
        <v>Yes</v>
      </c>
      <c r="Y44" s="134" t="e">
        <f>VLOOKUP(U44,#REF!,2,FALSE)</f>
        <v>#REF!</v>
      </c>
    </row>
    <row r="45" spans="1:25" ht="16.5" hidden="1" customHeight="1" x14ac:dyDescent="0.3">
      <c r="A45" s="212">
        <v>42053</v>
      </c>
      <c r="B45" s="198" t="s">
        <v>193</v>
      </c>
      <c r="C45" s="191"/>
      <c r="E45" s="191">
        <v>0.68</v>
      </c>
      <c r="F45" s="190"/>
      <c r="G45" s="192" t="s">
        <v>57</v>
      </c>
      <c r="H45" s="193">
        <v>485</v>
      </c>
      <c r="I45" s="194" t="s">
        <v>52</v>
      </c>
      <c r="J45" s="195"/>
      <c r="K45" s="196">
        <v>300022445</v>
      </c>
      <c r="L45" s="194">
        <v>0.68</v>
      </c>
      <c r="M45" s="197"/>
      <c r="N45" s="198" t="str">
        <f t="shared" si="6"/>
        <v>B485 S/LINE</v>
      </c>
      <c r="O45" s="206">
        <f t="shared" si="1"/>
        <v>300022445</v>
      </c>
      <c r="P45" s="207" t="str">
        <f t="shared" si="0"/>
        <v/>
      </c>
      <c r="Q45" s="199">
        <f t="shared" si="2"/>
        <v>0.68</v>
      </c>
      <c r="R45" s="70" t="s">
        <v>59</v>
      </c>
      <c r="T45" s="134" t="str">
        <f t="shared" si="3"/>
        <v>2445</v>
      </c>
      <c r="U45" s="134" t="str">
        <f t="shared" si="4"/>
        <v>30002</v>
      </c>
      <c r="V45" s="134" t="e">
        <f>VLOOKUP(T45,#REF!,2,FALSE)</f>
        <v>#REF!</v>
      </c>
      <c r="W45" s="134" t="e">
        <f>VLOOKUP(T45,#REF!,5,FALSE)</f>
        <v>#REF!</v>
      </c>
      <c r="X45" s="134" t="str">
        <f t="shared" si="5"/>
        <v>Yes</v>
      </c>
      <c r="Y45" s="134" t="e">
        <f>VLOOKUP(U45,#REF!,2,FALSE)</f>
        <v>#REF!</v>
      </c>
    </row>
    <row r="46" spans="1:25" ht="16.5" hidden="1" customHeight="1" x14ac:dyDescent="0.3">
      <c r="A46" s="212">
        <v>42053</v>
      </c>
      <c r="B46" s="198" t="s">
        <v>193</v>
      </c>
      <c r="C46" s="191"/>
      <c r="E46" s="191">
        <v>43.74</v>
      </c>
      <c r="F46" s="190"/>
      <c r="G46" s="192" t="s">
        <v>57</v>
      </c>
      <c r="H46" s="193">
        <v>485</v>
      </c>
      <c r="I46" s="194" t="s">
        <v>52</v>
      </c>
      <c r="J46" s="195"/>
      <c r="K46" s="196">
        <v>300022445</v>
      </c>
      <c r="L46" s="194">
        <v>43.74</v>
      </c>
      <c r="M46" s="197"/>
      <c r="N46" s="198" t="str">
        <f t="shared" si="6"/>
        <v>B485 S/LINE</v>
      </c>
      <c r="O46" s="206">
        <f t="shared" si="1"/>
        <v>300022445</v>
      </c>
      <c r="P46" s="207" t="str">
        <f t="shared" si="0"/>
        <v/>
      </c>
      <c r="Q46" s="199">
        <f t="shared" si="2"/>
        <v>43.74</v>
      </c>
      <c r="R46" s="70" t="s">
        <v>59</v>
      </c>
      <c r="T46" s="134" t="str">
        <f t="shared" si="3"/>
        <v>2445</v>
      </c>
      <c r="U46" s="134" t="str">
        <f t="shared" si="4"/>
        <v>30002</v>
      </c>
      <c r="V46" s="134" t="e">
        <f>VLOOKUP(T46,#REF!,2,FALSE)</f>
        <v>#REF!</v>
      </c>
      <c r="W46" s="134" t="e">
        <f>VLOOKUP(T46,#REF!,5,FALSE)</f>
        <v>#REF!</v>
      </c>
      <c r="X46" s="134" t="str">
        <f t="shared" si="5"/>
        <v>Yes</v>
      </c>
      <c r="Y46" s="134" t="e">
        <f>VLOOKUP(U46,#REF!,2,FALSE)</f>
        <v>#REF!</v>
      </c>
    </row>
    <row r="47" spans="1:25" ht="16.5" hidden="1" customHeight="1" x14ac:dyDescent="0.3">
      <c r="A47" s="212">
        <v>42053</v>
      </c>
      <c r="B47" s="198" t="s">
        <v>193</v>
      </c>
      <c r="C47" s="191"/>
      <c r="E47" s="191">
        <v>661.71</v>
      </c>
      <c r="F47" s="190"/>
      <c r="G47" s="192" t="s">
        <v>57</v>
      </c>
      <c r="H47" s="193">
        <v>485</v>
      </c>
      <c r="I47" s="194" t="s">
        <v>52</v>
      </c>
      <c r="J47" s="195"/>
      <c r="K47" s="196">
        <v>300022445</v>
      </c>
      <c r="L47" s="194">
        <v>661.71</v>
      </c>
      <c r="M47" s="197"/>
      <c r="N47" s="198" t="str">
        <f t="shared" si="6"/>
        <v>B485 S/LINE</v>
      </c>
      <c r="O47" s="206">
        <f t="shared" si="1"/>
        <v>300022445</v>
      </c>
      <c r="P47" s="207" t="str">
        <f t="shared" si="0"/>
        <v/>
      </c>
      <c r="Q47" s="199">
        <f t="shared" si="2"/>
        <v>661.71</v>
      </c>
      <c r="R47" s="70" t="s">
        <v>59</v>
      </c>
      <c r="T47" s="134" t="str">
        <f t="shared" si="3"/>
        <v>2445</v>
      </c>
      <c r="U47" s="134" t="str">
        <f t="shared" si="4"/>
        <v>30002</v>
      </c>
      <c r="V47" s="134" t="e">
        <f>VLOOKUP(T47,#REF!,2,FALSE)</f>
        <v>#REF!</v>
      </c>
      <c r="W47" s="134" t="e">
        <f>VLOOKUP(T47,#REF!,5,FALSE)</f>
        <v>#REF!</v>
      </c>
      <c r="X47" s="134">
        <f t="shared" si="5"/>
        <v>0</v>
      </c>
      <c r="Y47" s="134" t="e">
        <f>VLOOKUP(U47,#REF!,2,FALSE)</f>
        <v>#REF!</v>
      </c>
    </row>
    <row r="48" spans="1:25" ht="16.5" hidden="1" customHeight="1" x14ac:dyDescent="0.3">
      <c r="A48" s="212">
        <v>42053</v>
      </c>
      <c r="B48" s="198" t="s">
        <v>223</v>
      </c>
      <c r="C48" s="191"/>
      <c r="D48" s="163"/>
      <c r="E48" s="191">
        <v>161155.6</v>
      </c>
      <c r="F48" s="190"/>
      <c r="G48" s="192" t="s">
        <v>57</v>
      </c>
      <c r="H48" s="193">
        <v>486</v>
      </c>
      <c r="I48" s="194" t="s">
        <v>52</v>
      </c>
      <c r="J48" s="195"/>
      <c r="K48" s="196">
        <v>600035202</v>
      </c>
      <c r="L48" s="194">
        <v>40369.300000000003</v>
      </c>
      <c r="M48" s="197"/>
      <c r="N48" s="198" t="str">
        <f t="shared" si="6"/>
        <v>B486 Leicestershire CC</v>
      </c>
      <c r="O48" s="206">
        <f t="shared" si="1"/>
        <v>600035202</v>
      </c>
      <c r="P48" s="207" t="str">
        <f t="shared" si="0"/>
        <v/>
      </c>
      <c r="Q48" s="199">
        <f t="shared" si="2"/>
        <v>40369.300000000003</v>
      </c>
      <c r="R48" s="70" t="s">
        <v>59</v>
      </c>
      <c r="T48" s="134" t="str">
        <f t="shared" si="3"/>
        <v>5202</v>
      </c>
      <c r="U48" s="134" t="str">
        <f t="shared" si="4"/>
        <v>60003</v>
      </c>
      <c r="V48" s="134" t="e">
        <f>VLOOKUP(T48,#REF!,2,FALSE)</f>
        <v>#REF!</v>
      </c>
      <c r="W48" s="134" t="e">
        <f>VLOOKUP(T48,#REF!,5,FALSE)</f>
        <v>#REF!</v>
      </c>
      <c r="X48" s="134">
        <f t="shared" si="5"/>
        <v>0</v>
      </c>
      <c r="Y48" s="134" t="e">
        <f>VLOOKUP(U48,#REF!,2,FALSE)</f>
        <v>#REF!</v>
      </c>
    </row>
    <row r="49" spans="1:25" ht="16.5" hidden="1" customHeight="1" x14ac:dyDescent="0.3">
      <c r="A49" s="212">
        <v>42053</v>
      </c>
      <c r="B49" s="198" t="s">
        <v>223</v>
      </c>
      <c r="C49" s="191"/>
      <c r="D49" s="163"/>
      <c r="E49" s="191"/>
      <c r="F49" s="190"/>
      <c r="G49" s="192" t="s">
        <v>57</v>
      </c>
      <c r="H49" s="193">
        <v>486</v>
      </c>
      <c r="J49" s="195"/>
      <c r="K49" s="196">
        <v>600035200</v>
      </c>
      <c r="L49" s="194">
        <v>22675.95</v>
      </c>
      <c r="M49" s="197"/>
      <c r="N49" s="198" t="str">
        <f t="shared" si="6"/>
        <v>B486Leicestershire CC</v>
      </c>
      <c r="O49" s="206">
        <f t="shared" si="1"/>
        <v>600035200</v>
      </c>
      <c r="P49" s="207" t="str">
        <f t="shared" si="0"/>
        <v/>
      </c>
      <c r="Q49" s="199">
        <f t="shared" si="2"/>
        <v>22675.95</v>
      </c>
      <c r="R49" s="70" t="s">
        <v>59</v>
      </c>
      <c r="T49" s="134" t="str">
        <f t="shared" si="3"/>
        <v>5200</v>
      </c>
      <c r="U49" s="134" t="str">
        <f t="shared" si="4"/>
        <v>60003</v>
      </c>
      <c r="V49" s="134" t="e">
        <f>VLOOKUP(T49,#REF!,2,FALSE)</f>
        <v>#REF!</v>
      </c>
      <c r="W49" s="134" t="e">
        <f>VLOOKUP(T49,#REF!,5,FALSE)</f>
        <v>#REF!</v>
      </c>
      <c r="X49" s="134">
        <f t="shared" si="5"/>
        <v>0</v>
      </c>
      <c r="Y49" s="134" t="e">
        <f>VLOOKUP(U49,#REF!,2,FALSE)</f>
        <v>#REF!</v>
      </c>
    </row>
    <row r="50" spans="1:25" ht="16.5" hidden="1" customHeight="1" x14ac:dyDescent="0.3">
      <c r="A50" s="212">
        <v>42053</v>
      </c>
      <c r="B50" s="198" t="s">
        <v>223</v>
      </c>
      <c r="C50" s="191"/>
      <c r="D50" s="163"/>
      <c r="E50" s="191"/>
      <c r="F50" s="190"/>
      <c r="G50" s="192" t="s">
        <v>57</v>
      </c>
      <c r="H50" s="193">
        <v>486</v>
      </c>
      <c r="J50" s="195"/>
      <c r="K50" s="196">
        <v>600035242</v>
      </c>
      <c r="L50" s="194">
        <v>24458.17</v>
      </c>
      <c r="M50" s="197"/>
      <c r="N50" s="198" t="str">
        <f t="shared" si="6"/>
        <v>B486Leicestershire CC</v>
      </c>
      <c r="O50" s="206">
        <f t="shared" si="1"/>
        <v>600035242</v>
      </c>
      <c r="P50" s="207" t="str">
        <f t="shared" si="0"/>
        <v/>
      </c>
      <c r="Q50" s="199">
        <f t="shared" si="2"/>
        <v>24458.17</v>
      </c>
      <c r="R50" s="70" t="s">
        <v>59</v>
      </c>
      <c r="T50" s="134" t="str">
        <f t="shared" si="3"/>
        <v>5242</v>
      </c>
      <c r="U50" s="134" t="str">
        <f t="shared" si="4"/>
        <v>60003</v>
      </c>
      <c r="V50" s="134" t="e">
        <f>VLOOKUP(T50,#REF!,2,FALSE)</f>
        <v>#REF!</v>
      </c>
      <c r="W50" s="134" t="e">
        <f>VLOOKUP(T50,#REF!,5,FALSE)</f>
        <v>#REF!</v>
      </c>
      <c r="X50" s="134">
        <f t="shared" si="5"/>
        <v>0</v>
      </c>
      <c r="Y50" s="134" t="e">
        <f>VLOOKUP(U50,#REF!,2,FALSE)</f>
        <v>#REF!</v>
      </c>
    </row>
    <row r="51" spans="1:25" ht="16.5" hidden="1" customHeight="1" x14ac:dyDescent="0.3">
      <c r="A51" s="212">
        <v>42053</v>
      </c>
      <c r="B51" s="198" t="s">
        <v>223</v>
      </c>
      <c r="C51" s="191"/>
      <c r="D51" s="163"/>
      <c r="E51" s="191"/>
      <c r="F51" s="190"/>
      <c r="G51" s="192" t="s">
        <v>57</v>
      </c>
      <c r="H51" s="193">
        <v>486</v>
      </c>
      <c r="J51" s="195"/>
      <c r="K51" s="196">
        <v>600035246</v>
      </c>
      <c r="L51" s="194">
        <v>747</v>
      </c>
      <c r="M51" s="197"/>
      <c r="N51" s="198" t="str">
        <f t="shared" si="6"/>
        <v>B486Leicestershire CC</v>
      </c>
      <c r="O51" s="206">
        <f t="shared" si="1"/>
        <v>600035246</v>
      </c>
      <c r="P51" s="207" t="str">
        <f t="shared" si="0"/>
        <v/>
      </c>
      <c r="Q51" s="199">
        <f t="shared" si="2"/>
        <v>747</v>
      </c>
      <c r="R51" s="70" t="s">
        <v>59</v>
      </c>
      <c r="T51" s="134" t="str">
        <f t="shared" si="3"/>
        <v>5246</v>
      </c>
      <c r="U51" s="134" t="str">
        <f t="shared" si="4"/>
        <v>60003</v>
      </c>
      <c r="V51" s="134" t="e">
        <f>VLOOKUP(T51,#REF!,2,FALSE)</f>
        <v>#REF!</v>
      </c>
      <c r="W51" s="134" t="e">
        <f>VLOOKUP(T51,#REF!,5,FALSE)</f>
        <v>#REF!</v>
      </c>
      <c r="X51" s="134">
        <f t="shared" si="5"/>
        <v>0</v>
      </c>
      <c r="Y51" s="134" t="e">
        <f>VLOOKUP(U51,#REF!,2,FALSE)</f>
        <v>#REF!</v>
      </c>
    </row>
    <row r="52" spans="1:25" ht="16.5" customHeight="1" x14ac:dyDescent="0.3">
      <c r="A52" s="212">
        <v>42053</v>
      </c>
      <c r="B52" s="198" t="s">
        <v>223</v>
      </c>
      <c r="C52" s="191"/>
      <c r="D52" s="163"/>
      <c r="E52" s="191"/>
      <c r="F52" s="190"/>
      <c r="G52" s="192" t="s">
        <v>57</v>
      </c>
      <c r="H52" s="193">
        <v>486</v>
      </c>
      <c r="J52" s="195"/>
      <c r="K52" s="196">
        <v>600035222</v>
      </c>
      <c r="M52" s="197">
        <v>1223.8800000000001</v>
      </c>
      <c r="N52" s="198" t="str">
        <f t="shared" si="6"/>
        <v>B486Leicestershire CC</v>
      </c>
      <c r="O52" s="206">
        <f t="shared" si="1"/>
        <v>600035222</v>
      </c>
      <c r="P52" s="207" t="str">
        <f t="shared" si="0"/>
        <v xml:space="preserve"> </v>
      </c>
      <c r="Q52" s="199">
        <f t="shared" si="2"/>
        <v>1223.8800000000001</v>
      </c>
      <c r="R52" s="70" t="s">
        <v>59</v>
      </c>
      <c r="T52" s="134" t="str">
        <f t="shared" si="3"/>
        <v>5222</v>
      </c>
      <c r="U52" s="134" t="str">
        <f t="shared" si="4"/>
        <v>60003</v>
      </c>
      <c r="V52" s="134" t="e">
        <f>VLOOKUP(T52,#REF!,2,FALSE)</f>
        <v>#REF!</v>
      </c>
      <c r="W52" s="134" t="e">
        <f>VLOOKUP(T52,#REF!,5,FALSE)</f>
        <v>#REF!</v>
      </c>
      <c r="X52" s="134">
        <f t="shared" si="5"/>
        <v>0</v>
      </c>
      <c r="Y52" s="134" t="e">
        <f>VLOOKUP(U52,#REF!,2,FALSE)</f>
        <v>#REF!</v>
      </c>
    </row>
    <row r="53" spans="1:25" ht="16.5" hidden="1" customHeight="1" x14ac:dyDescent="0.3">
      <c r="A53" s="212">
        <v>42053</v>
      </c>
      <c r="B53" s="198" t="s">
        <v>223</v>
      </c>
      <c r="C53" s="191"/>
      <c r="D53" s="163"/>
      <c r="E53" s="191"/>
      <c r="F53" s="190"/>
      <c r="G53" s="192" t="s">
        <v>57</v>
      </c>
      <c r="H53" s="193">
        <v>486</v>
      </c>
      <c r="J53" s="195"/>
      <c r="K53" s="196">
        <v>600035227</v>
      </c>
      <c r="L53" s="194">
        <v>97.92</v>
      </c>
      <c r="M53" s="197"/>
      <c r="N53" s="198" t="str">
        <f t="shared" si="6"/>
        <v>B486Leicestershire CC</v>
      </c>
      <c r="O53" s="206">
        <f t="shared" si="1"/>
        <v>600035227</v>
      </c>
      <c r="P53" s="207" t="str">
        <f t="shared" si="0"/>
        <v/>
      </c>
      <c r="Q53" s="199">
        <f t="shared" si="2"/>
        <v>97.92</v>
      </c>
      <c r="R53" s="70" t="s">
        <v>59</v>
      </c>
      <c r="T53" s="134" t="str">
        <f t="shared" si="3"/>
        <v>5227</v>
      </c>
      <c r="U53" s="134" t="str">
        <f t="shared" si="4"/>
        <v>60003</v>
      </c>
      <c r="V53" s="134" t="e">
        <f>VLOOKUP(T53,#REF!,2,FALSE)</f>
        <v>#REF!</v>
      </c>
      <c r="W53" s="134" t="e">
        <f>VLOOKUP(T53,#REF!,5,FALSE)</f>
        <v>#REF!</v>
      </c>
      <c r="X53" s="134" t="str">
        <f t="shared" si="5"/>
        <v>Yes</v>
      </c>
      <c r="Y53" s="134" t="e">
        <f>VLOOKUP(U53,#REF!,2,FALSE)</f>
        <v>#REF!</v>
      </c>
    </row>
    <row r="54" spans="1:25" ht="16.5" hidden="1" customHeight="1" x14ac:dyDescent="0.3">
      <c r="A54" s="212">
        <v>42053</v>
      </c>
      <c r="B54" s="198" t="s">
        <v>223</v>
      </c>
      <c r="C54" s="191"/>
      <c r="D54" s="163"/>
      <c r="E54" s="191"/>
      <c r="F54" s="190"/>
      <c r="G54" s="192" t="s">
        <v>57</v>
      </c>
      <c r="H54" s="193">
        <v>486</v>
      </c>
      <c r="J54" s="195"/>
      <c r="K54" s="196">
        <v>600035201</v>
      </c>
      <c r="L54" s="194">
        <v>19078.54</v>
      </c>
      <c r="M54" s="197"/>
      <c r="N54" s="198" t="str">
        <f t="shared" si="6"/>
        <v>B486Leicestershire CC</v>
      </c>
      <c r="O54" s="206">
        <f t="shared" si="1"/>
        <v>600035201</v>
      </c>
      <c r="P54" s="207" t="str">
        <f t="shared" si="0"/>
        <v/>
      </c>
      <c r="Q54" s="199">
        <f t="shared" si="2"/>
        <v>19078.54</v>
      </c>
      <c r="R54" s="70" t="s">
        <v>59</v>
      </c>
      <c r="T54" s="134" t="str">
        <f t="shared" si="3"/>
        <v>5201</v>
      </c>
      <c r="U54" s="134" t="str">
        <f t="shared" si="4"/>
        <v>60003</v>
      </c>
      <c r="V54" s="134" t="e">
        <f>VLOOKUP(T54,#REF!,2,FALSE)</f>
        <v>#REF!</v>
      </c>
      <c r="W54" s="134" t="e">
        <f>VLOOKUP(T54,#REF!,5,FALSE)</f>
        <v>#REF!</v>
      </c>
      <c r="X54" s="134">
        <f t="shared" si="5"/>
        <v>0</v>
      </c>
      <c r="Y54" s="134" t="e">
        <f>VLOOKUP(U54,#REF!,2,FALSE)</f>
        <v>#REF!</v>
      </c>
    </row>
    <row r="55" spans="1:25" ht="16.5" hidden="1" customHeight="1" x14ac:dyDescent="0.3">
      <c r="A55" s="212">
        <v>42053</v>
      </c>
      <c r="B55" s="198" t="s">
        <v>223</v>
      </c>
      <c r="C55" s="191"/>
      <c r="D55" s="163"/>
      <c r="E55" s="191"/>
      <c r="F55" s="190"/>
      <c r="G55" s="192" t="s">
        <v>57</v>
      </c>
      <c r="H55" s="193">
        <v>486</v>
      </c>
      <c r="J55" s="195"/>
      <c r="K55" s="196">
        <v>600035248</v>
      </c>
      <c r="L55" s="194">
        <v>52122.63</v>
      </c>
      <c r="M55" s="197"/>
      <c r="N55" s="198" t="str">
        <f t="shared" si="6"/>
        <v>B486Leicestershire CC</v>
      </c>
      <c r="O55" s="206">
        <f t="shared" si="1"/>
        <v>600035248</v>
      </c>
      <c r="P55" s="207" t="str">
        <f t="shared" si="0"/>
        <v/>
      </c>
      <c r="Q55" s="199">
        <f t="shared" si="2"/>
        <v>52122.63</v>
      </c>
      <c r="R55" s="70" t="s">
        <v>59</v>
      </c>
      <c r="T55" s="134" t="str">
        <f t="shared" si="3"/>
        <v>5248</v>
      </c>
      <c r="U55" s="134" t="str">
        <f t="shared" si="4"/>
        <v>60003</v>
      </c>
      <c r="V55" s="134" t="e">
        <f>VLOOKUP(T55,#REF!,2,FALSE)</f>
        <v>#REF!</v>
      </c>
      <c r="W55" s="134" t="e">
        <f>VLOOKUP(T55,#REF!,5,FALSE)</f>
        <v>#REF!</v>
      </c>
      <c r="X55" s="134">
        <f t="shared" si="5"/>
        <v>0</v>
      </c>
      <c r="Y55" s="134" t="e">
        <f>VLOOKUP(U55,#REF!,2,FALSE)</f>
        <v>#REF!</v>
      </c>
    </row>
    <row r="56" spans="1:25" ht="16.5" hidden="1" customHeight="1" x14ac:dyDescent="0.3">
      <c r="A56" s="212">
        <v>42053</v>
      </c>
      <c r="B56" s="198" t="s">
        <v>223</v>
      </c>
      <c r="C56" s="191"/>
      <c r="D56" s="163"/>
      <c r="E56" s="191"/>
      <c r="F56" s="190"/>
      <c r="G56" s="192" t="s">
        <v>57</v>
      </c>
      <c r="H56" s="193">
        <v>486</v>
      </c>
      <c r="J56" s="195"/>
      <c r="K56" s="196">
        <v>600035201</v>
      </c>
      <c r="L56" s="194">
        <v>277.43</v>
      </c>
      <c r="M56" s="197"/>
      <c r="N56" s="198" t="str">
        <f t="shared" si="6"/>
        <v>B486Leicestershire CC</v>
      </c>
      <c r="O56" s="206">
        <f t="shared" si="1"/>
        <v>600035201</v>
      </c>
      <c r="P56" s="207" t="str">
        <f t="shared" si="0"/>
        <v/>
      </c>
      <c r="Q56" s="199">
        <f t="shared" si="2"/>
        <v>277.43</v>
      </c>
      <c r="R56" s="70" t="s">
        <v>59</v>
      </c>
      <c r="T56" s="134" t="str">
        <f t="shared" si="3"/>
        <v>5201</v>
      </c>
      <c r="U56" s="134" t="str">
        <f t="shared" si="4"/>
        <v>60003</v>
      </c>
      <c r="V56" s="134" t="e">
        <f>VLOOKUP(T56,#REF!,2,FALSE)</f>
        <v>#REF!</v>
      </c>
      <c r="W56" s="134" t="e">
        <f>VLOOKUP(T56,#REF!,5,FALSE)</f>
        <v>#REF!</v>
      </c>
      <c r="X56" s="134">
        <f t="shared" si="5"/>
        <v>0</v>
      </c>
      <c r="Y56" s="134" t="e">
        <f>VLOOKUP(U56,#REF!,2,FALSE)</f>
        <v>#REF!</v>
      </c>
    </row>
    <row r="57" spans="1:25" ht="16.5" hidden="1" customHeight="1" x14ac:dyDescent="0.3">
      <c r="A57" s="212">
        <v>42053</v>
      </c>
      <c r="B57" s="198" t="s">
        <v>223</v>
      </c>
      <c r="C57" s="191"/>
      <c r="D57" s="163"/>
      <c r="E57" s="191"/>
      <c r="F57" s="190"/>
      <c r="G57" s="192" t="s">
        <v>57</v>
      </c>
      <c r="H57" s="193">
        <v>486</v>
      </c>
      <c r="J57" s="195"/>
      <c r="K57" s="196">
        <v>600035280</v>
      </c>
      <c r="L57" s="194">
        <v>605.01</v>
      </c>
      <c r="M57" s="197"/>
      <c r="N57" s="198" t="str">
        <f t="shared" si="6"/>
        <v>B486Leicestershire CC</v>
      </c>
      <c r="O57" s="206">
        <f t="shared" si="1"/>
        <v>600035280</v>
      </c>
      <c r="P57" s="207" t="str">
        <f t="shared" si="0"/>
        <v/>
      </c>
      <c r="Q57" s="199">
        <f t="shared" si="2"/>
        <v>605.01</v>
      </c>
      <c r="R57" s="70" t="s">
        <v>59</v>
      </c>
      <c r="T57" s="134" t="str">
        <f t="shared" si="3"/>
        <v>5280</v>
      </c>
      <c r="U57" s="134" t="str">
        <f t="shared" si="4"/>
        <v>60003</v>
      </c>
      <c r="V57" s="134" t="e">
        <f>VLOOKUP(T57,#REF!,2,FALSE)</f>
        <v>#REF!</v>
      </c>
      <c r="W57" s="134" t="e">
        <f>VLOOKUP(T57,#REF!,5,FALSE)</f>
        <v>#REF!</v>
      </c>
      <c r="X57" s="134">
        <f t="shared" si="5"/>
        <v>0</v>
      </c>
      <c r="Y57" s="134" t="e">
        <f>VLOOKUP(U57,#REF!,2,FALSE)</f>
        <v>#REF!</v>
      </c>
    </row>
    <row r="58" spans="1:25" ht="16.5" hidden="1" customHeight="1" x14ac:dyDescent="0.3">
      <c r="A58" s="212">
        <v>42053</v>
      </c>
      <c r="B58" s="198" t="s">
        <v>223</v>
      </c>
      <c r="C58" s="191"/>
      <c r="D58" s="163"/>
      <c r="E58" s="191"/>
      <c r="F58" s="190"/>
      <c r="G58" s="192" t="s">
        <v>57</v>
      </c>
      <c r="H58" s="193">
        <v>486</v>
      </c>
      <c r="J58" s="195"/>
      <c r="K58" s="196">
        <v>600035281</v>
      </c>
      <c r="L58" s="194">
        <v>4</v>
      </c>
      <c r="M58" s="197"/>
      <c r="N58" s="198" t="str">
        <f t="shared" si="6"/>
        <v>B486Leicestershire CC</v>
      </c>
      <c r="O58" s="206">
        <f t="shared" si="1"/>
        <v>600035281</v>
      </c>
      <c r="P58" s="207" t="str">
        <f t="shared" si="0"/>
        <v/>
      </c>
      <c r="Q58" s="199">
        <f t="shared" si="2"/>
        <v>4</v>
      </c>
      <c r="R58" s="70" t="s">
        <v>59</v>
      </c>
      <c r="T58" s="134" t="str">
        <f t="shared" si="3"/>
        <v>5281</v>
      </c>
      <c r="U58" s="134" t="str">
        <f t="shared" si="4"/>
        <v>60003</v>
      </c>
      <c r="V58" s="134" t="e">
        <f>VLOOKUP(T58,#REF!,2,FALSE)</f>
        <v>#REF!</v>
      </c>
      <c r="W58" s="134" t="e">
        <f>VLOOKUP(T58,#REF!,5,FALSE)</f>
        <v>#REF!</v>
      </c>
      <c r="X58" s="134" t="str">
        <f t="shared" si="5"/>
        <v>Yes</v>
      </c>
      <c r="Y58" s="134" t="e">
        <f>VLOOKUP(U58,#REF!,2,FALSE)</f>
        <v>#REF!</v>
      </c>
    </row>
    <row r="59" spans="1:25" ht="16.5" hidden="1" customHeight="1" x14ac:dyDescent="0.3">
      <c r="A59" s="212">
        <v>42053</v>
      </c>
      <c r="B59" s="198" t="s">
        <v>223</v>
      </c>
      <c r="C59" s="191"/>
      <c r="D59" s="163"/>
      <c r="E59" s="191"/>
      <c r="F59" s="190"/>
      <c r="G59" s="192" t="s">
        <v>57</v>
      </c>
      <c r="H59" s="193">
        <v>486</v>
      </c>
      <c r="J59" s="195"/>
      <c r="K59" s="196">
        <v>399069356</v>
      </c>
      <c r="M59" s="197">
        <v>4</v>
      </c>
      <c r="N59" s="198" t="str">
        <f t="shared" si="6"/>
        <v>B486Leicestershire CC</v>
      </c>
      <c r="O59" s="206">
        <f t="shared" si="1"/>
        <v>399069356</v>
      </c>
      <c r="P59" s="207" t="str">
        <f t="shared" si="0"/>
        <v xml:space="preserve"> </v>
      </c>
      <c r="Q59" s="199">
        <f t="shared" si="2"/>
        <v>4</v>
      </c>
      <c r="R59" s="70" t="s">
        <v>59</v>
      </c>
      <c r="T59" s="134" t="str">
        <f t="shared" si="3"/>
        <v>9356</v>
      </c>
      <c r="U59" s="134" t="str">
        <f t="shared" si="4"/>
        <v>39906</v>
      </c>
      <c r="V59" s="134" t="e">
        <f>VLOOKUP(T59,#REF!,2,FALSE)</f>
        <v>#REF!</v>
      </c>
      <c r="W59" s="134" t="e">
        <f>VLOOKUP(T59,#REF!,5,FALSE)</f>
        <v>#REF!</v>
      </c>
      <c r="X59" s="134" t="str">
        <f t="shared" si="5"/>
        <v>Yes</v>
      </c>
      <c r="Y59" s="134" t="e">
        <f>VLOOKUP(U59,#REF!,2,FALSE)</f>
        <v>#REF!</v>
      </c>
    </row>
    <row r="60" spans="1:25" ht="16.5" hidden="1" customHeight="1" x14ac:dyDescent="0.3">
      <c r="A60" s="212">
        <v>42053</v>
      </c>
      <c r="B60" s="198" t="s">
        <v>223</v>
      </c>
      <c r="C60" s="191"/>
      <c r="D60" s="163"/>
      <c r="E60" s="191"/>
      <c r="F60" s="190"/>
      <c r="G60" s="192" t="s">
        <v>57</v>
      </c>
      <c r="H60" s="193">
        <v>486</v>
      </c>
      <c r="J60" s="195"/>
      <c r="K60" s="196">
        <v>600035217</v>
      </c>
      <c r="L60" s="194">
        <v>569.01</v>
      </c>
      <c r="M60" s="197"/>
      <c r="N60" s="198" t="str">
        <f t="shared" si="6"/>
        <v>B486Leicestershire CC</v>
      </c>
      <c r="O60" s="206">
        <f t="shared" si="1"/>
        <v>600035217</v>
      </c>
      <c r="P60" s="207" t="str">
        <f t="shared" si="0"/>
        <v/>
      </c>
      <c r="Q60" s="199">
        <f t="shared" si="2"/>
        <v>569.01</v>
      </c>
      <c r="R60" s="70" t="s">
        <v>59</v>
      </c>
      <c r="T60" s="134" t="str">
        <f t="shared" si="3"/>
        <v>5217</v>
      </c>
      <c r="U60" s="134" t="str">
        <f t="shared" si="4"/>
        <v>60003</v>
      </c>
      <c r="V60" s="134" t="e">
        <f>VLOOKUP(T60,#REF!,2,FALSE)</f>
        <v>#REF!</v>
      </c>
      <c r="W60" s="134" t="e">
        <f>VLOOKUP(T60,#REF!,5,FALSE)</f>
        <v>#REF!</v>
      </c>
      <c r="X60" s="134">
        <f t="shared" si="5"/>
        <v>0</v>
      </c>
      <c r="Y60" s="134" t="e">
        <f>VLOOKUP(U60,#REF!,2,FALSE)</f>
        <v>#REF!</v>
      </c>
    </row>
    <row r="61" spans="1:25" ht="16.5" hidden="1" customHeight="1" x14ac:dyDescent="0.3">
      <c r="A61" s="212">
        <v>42053</v>
      </c>
      <c r="B61" s="198" t="s">
        <v>223</v>
      </c>
      <c r="C61" s="191"/>
      <c r="D61" s="163"/>
      <c r="E61" s="191"/>
      <c r="F61" s="190"/>
      <c r="G61" s="192" t="s">
        <v>57</v>
      </c>
      <c r="H61" s="193">
        <v>486</v>
      </c>
      <c r="J61" s="195"/>
      <c r="K61" s="196">
        <v>600035235</v>
      </c>
      <c r="L61" s="194">
        <v>10</v>
      </c>
      <c r="M61" s="197"/>
      <c r="N61" s="198" t="str">
        <f t="shared" si="6"/>
        <v>B486Leicestershire CC</v>
      </c>
      <c r="O61" s="206">
        <f t="shared" si="1"/>
        <v>600035235</v>
      </c>
      <c r="P61" s="207" t="str">
        <f t="shared" si="0"/>
        <v/>
      </c>
      <c r="Q61" s="199">
        <f t="shared" si="2"/>
        <v>10</v>
      </c>
      <c r="R61" s="70" t="s">
        <v>59</v>
      </c>
      <c r="T61" s="134" t="str">
        <f t="shared" si="3"/>
        <v>5235</v>
      </c>
      <c r="U61" s="134" t="str">
        <f t="shared" si="4"/>
        <v>60003</v>
      </c>
      <c r="V61" s="134" t="e">
        <f>VLOOKUP(T61,#REF!,2,FALSE)</f>
        <v>#REF!</v>
      </c>
      <c r="W61" s="134" t="e">
        <f>VLOOKUP(T61,#REF!,5,FALSE)</f>
        <v>#REF!</v>
      </c>
      <c r="X61" s="134" t="str">
        <f t="shared" si="5"/>
        <v>Yes</v>
      </c>
      <c r="Y61" s="134" t="e">
        <f>VLOOKUP(U61,#REF!,2,FALSE)</f>
        <v>#REF!</v>
      </c>
    </row>
    <row r="62" spans="1:25" ht="16.5" hidden="1" customHeight="1" x14ac:dyDescent="0.3">
      <c r="A62" s="212">
        <v>42053</v>
      </c>
      <c r="B62" s="198" t="s">
        <v>223</v>
      </c>
      <c r="C62" s="191"/>
      <c r="D62" s="163"/>
      <c r="E62" s="191"/>
      <c r="F62" s="190"/>
      <c r="G62" s="192" t="s">
        <v>57</v>
      </c>
      <c r="H62" s="193">
        <v>486</v>
      </c>
      <c r="J62" s="195"/>
      <c r="K62" s="196">
        <v>600035228</v>
      </c>
      <c r="L62" s="194">
        <v>19.059999999999999</v>
      </c>
      <c r="M62" s="197"/>
      <c r="N62" s="198" t="str">
        <f t="shared" si="6"/>
        <v>B486Leicestershire CC</v>
      </c>
      <c r="O62" s="206">
        <f t="shared" si="1"/>
        <v>600035228</v>
      </c>
      <c r="P62" s="207" t="str">
        <f t="shared" si="0"/>
        <v/>
      </c>
      <c r="Q62" s="199">
        <f t="shared" si="2"/>
        <v>19.059999999999999</v>
      </c>
      <c r="R62" s="70" t="s">
        <v>59</v>
      </c>
      <c r="T62" s="134" t="str">
        <f t="shared" si="3"/>
        <v>5228</v>
      </c>
      <c r="U62" s="134" t="str">
        <f t="shared" si="4"/>
        <v>60003</v>
      </c>
      <c r="V62" s="134" t="e">
        <f>VLOOKUP(T62,#REF!,2,FALSE)</f>
        <v>#REF!</v>
      </c>
      <c r="W62" s="134" t="e">
        <f>VLOOKUP(T62,#REF!,5,FALSE)</f>
        <v>#REF!</v>
      </c>
      <c r="X62" s="134" t="str">
        <f t="shared" si="5"/>
        <v>Yes</v>
      </c>
      <c r="Y62" s="134" t="e">
        <f>VLOOKUP(U62,#REF!,2,FALSE)</f>
        <v>#REF!</v>
      </c>
    </row>
    <row r="63" spans="1:25" s="37" customFormat="1" ht="16.5" hidden="1" customHeight="1" x14ac:dyDescent="0.3">
      <c r="A63" s="212">
        <v>42053</v>
      </c>
      <c r="B63" s="198" t="s">
        <v>223</v>
      </c>
      <c r="C63" s="191"/>
      <c r="D63" s="163"/>
      <c r="E63" s="191"/>
      <c r="F63" s="190"/>
      <c r="G63" s="192" t="s">
        <v>57</v>
      </c>
      <c r="H63" s="193">
        <v>486</v>
      </c>
      <c r="I63" s="194"/>
      <c r="J63" s="195"/>
      <c r="K63" s="196">
        <v>399069356</v>
      </c>
      <c r="L63" s="194"/>
      <c r="M63" s="197">
        <v>0.48</v>
      </c>
      <c r="N63" s="198" t="str">
        <f t="shared" si="6"/>
        <v>B486Leicestershire CC</v>
      </c>
      <c r="O63" s="206">
        <f t="shared" si="1"/>
        <v>399069356</v>
      </c>
      <c r="P63" s="207" t="str">
        <f t="shared" si="0"/>
        <v xml:space="preserve"> </v>
      </c>
      <c r="Q63" s="199">
        <f t="shared" si="2"/>
        <v>0.48</v>
      </c>
      <c r="R63" s="70" t="s">
        <v>59</v>
      </c>
      <c r="S63" s="136"/>
      <c r="T63" s="134" t="str">
        <f t="shared" si="3"/>
        <v>9356</v>
      </c>
      <c r="U63" s="134" t="str">
        <f t="shared" si="4"/>
        <v>39906</v>
      </c>
      <c r="V63" s="134" t="e">
        <f>VLOOKUP(T63,#REF!,2,FALSE)</f>
        <v>#REF!</v>
      </c>
      <c r="W63" s="134" t="e">
        <f>VLOOKUP(T63,#REF!,5,FALSE)</f>
        <v>#REF!</v>
      </c>
      <c r="X63" s="134" t="str">
        <f t="shared" si="5"/>
        <v>Yes</v>
      </c>
      <c r="Y63" s="134" t="e">
        <f>VLOOKUP(U63,#REF!,2,FALSE)</f>
        <v>#REF!</v>
      </c>
    </row>
    <row r="64" spans="1:25" s="37" customFormat="1" ht="16.5" hidden="1" customHeight="1" x14ac:dyDescent="0.3">
      <c r="A64" s="212">
        <v>42053</v>
      </c>
      <c r="B64" s="198" t="s">
        <v>223</v>
      </c>
      <c r="C64" s="191"/>
      <c r="D64" s="163"/>
      <c r="E64" s="191"/>
      <c r="F64" s="190"/>
      <c r="G64" s="192" t="s">
        <v>57</v>
      </c>
      <c r="H64" s="193">
        <v>486</v>
      </c>
      <c r="I64" s="194"/>
      <c r="J64" s="195"/>
      <c r="K64" s="196">
        <v>600035247</v>
      </c>
      <c r="L64" s="194">
        <v>202.9</v>
      </c>
      <c r="M64" s="197"/>
      <c r="N64" s="198" t="str">
        <f t="shared" si="6"/>
        <v>B486Leicestershire CC</v>
      </c>
      <c r="O64" s="206">
        <f t="shared" si="1"/>
        <v>600035247</v>
      </c>
      <c r="P64" s="207" t="str">
        <f t="shared" si="0"/>
        <v/>
      </c>
      <c r="Q64" s="199">
        <f t="shared" si="2"/>
        <v>202.9</v>
      </c>
      <c r="R64" s="70" t="s">
        <v>59</v>
      </c>
      <c r="S64" s="136"/>
      <c r="T64" s="134" t="str">
        <f t="shared" si="3"/>
        <v>5247</v>
      </c>
      <c r="U64" s="134" t="str">
        <f t="shared" si="4"/>
        <v>60003</v>
      </c>
      <c r="V64" s="134" t="e">
        <f>VLOOKUP(T64,#REF!,2,FALSE)</f>
        <v>#REF!</v>
      </c>
      <c r="W64" s="134" t="e">
        <f>VLOOKUP(T64,#REF!,5,FALSE)</f>
        <v>#REF!</v>
      </c>
      <c r="X64" s="134" t="str">
        <f t="shared" si="5"/>
        <v>Yes</v>
      </c>
      <c r="Y64" s="134" t="e">
        <f>VLOOKUP(U64,#REF!,2,FALSE)</f>
        <v>#REF!</v>
      </c>
    </row>
    <row r="65" spans="1:25" s="37" customFormat="1" ht="16.5" hidden="1" customHeight="1" x14ac:dyDescent="0.3">
      <c r="A65" s="212">
        <v>42053</v>
      </c>
      <c r="B65" s="198" t="s">
        <v>223</v>
      </c>
      <c r="C65" s="191"/>
      <c r="D65" s="163"/>
      <c r="E65" s="191"/>
      <c r="F65" s="190"/>
      <c r="G65" s="192" t="s">
        <v>57</v>
      </c>
      <c r="H65" s="193">
        <v>486</v>
      </c>
      <c r="I65" s="194"/>
      <c r="J65" s="195"/>
      <c r="K65" s="196">
        <v>600035209</v>
      </c>
      <c r="L65" s="194">
        <v>261.74</v>
      </c>
      <c r="M65" s="197"/>
      <c r="N65" s="198" t="str">
        <f t="shared" si="6"/>
        <v>B486Leicestershire CC</v>
      </c>
      <c r="O65" s="206">
        <f t="shared" si="1"/>
        <v>600035209</v>
      </c>
      <c r="P65" s="207" t="str">
        <f t="shared" si="0"/>
        <v/>
      </c>
      <c r="Q65" s="199">
        <f t="shared" si="2"/>
        <v>261.74</v>
      </c>
      <c r="R65" s="70" t="s">
        <v>59</v>
      </c>
      <c r="S65" s="136"/>
      <c r="T65" s="134" t="str">
        <f t="shared" si="3"/>
        <v>5209</v>
      </c>
      <c r="U65" s="134" t="str">
        <f t="shared" si="4"/>
        <v>60003</v>
      </c>
      <c r="V65" s="134" t="e">
        <f>VLOOKUP(T65,#REF!,2,FALSE)</f>
        <v>#REF!</v>
      </c>
      <c r="W65" s="134" t="e">
        <f>VLOOKUP(T65,#REF!,5,FALSE)</f>
        <v>#REF!</v>
      </c>
      <c r="X65" s="134">
        <f t="shared" si="5"/>
        <v>0</v>
      </c>
      <c r="Y65" s="134" t="e">
        <f>VLOOKUP(U65,#REF!,2,FALSE)</f>
        <v>#REF!</v>
      </c>
    </row>
    <row r="66" spans="1:25" s="37" customFormat="1" ht="15" hidden="1" x14ac:dyDescent="0.3">
      <c r="A66" s="212">
        <v>42053</v>
      </c>
      <c r="B66" s="198" t="s">
        <v>223</v>
      </c>
      <c r="C66" s="191"/>
      <c r="D66" s="163"/>
      <c r="E66" s="191"/>
      <c r="F66" s="190"/>
      <c r="G66" s="192" t="s">
        <v>57</v>
      </c>
      <c r="H66" s="193">
        <v>486</v>
      </c>
      <c r="I66" s="194"/>
      <c r="J66" s="195"/>
      <c r="K66" s="196">
        <v>399022400</v>
      </c>
      <c r="L66" s="194">
        <v>737.75</v>
      </c>
      <c r="M66" s="197"/>
      <c r="N66" s="198" t="str">
        <f t="shared" si="6"/>
        <v>B486Leicestershire CC</v>
      </c>
      <c r="O66" s="206">
        <f t="shared" si="1"/>
        <v>399022400</v>
      </c>
      <c r="P66" s="207" t="str">
        <f t="shared" si="0"/>
        <v/>
      </c>
      <c r="Q66" s="199">
        <f t="shared" si="2"/>
        <v>737.75</v>
      </c>
      <c r="R66" s="70" t="s">
        <v>59</v>
      </c>
      <c r="S66" s="136"/>
      <c r="T66" s="134" t="str">
        <f t="shared" si="3"/>
        <v>2400</v>
      </c>
      <c r="U66" s="134" t="str">
        <f t="shared" si="4"/>
        <v>39902</v>
      </c>
      <c r="V66" s="134" t="e">
        <f>VLOOKUP(T66,#REF!,2,FALSE)</f>
        <v>#REF!</v>
      </c>
      <c r="W66" s="134" t="e">
        <f>VLOOKUP(T66,#REF!,5,FALSE)</f>
        <v>#REF!</v>
      </c>
      <c r="X66" s="134">
        <f t="shared" si="5"/>
        <v>0</v>
      </c>
      <c r="Y66" s="134" t="e">
        <f>VLOOKUP(U66,#REF!,2,FALSE)</f>
        <v>#REF!</v>
      </c>
    </row>
    <row r="67" spans="1:25" ht="15" hidden="1" x14ac:dyDescent="0.3">
      <c r="A67" s="212">
        <v>42053</v>
      </c>
      <c r="B67" s="198" t="s">
        <v>223</v>
      </c>
      <c r="C67" s="191"/>
      <c r="D67" s="163"/>
      <c r="E67" s="191"/>
      <c r="F67" s="190"/>
      <c r="G67" s="192" t="s">
        <v>57</v>
      </c>
      <c r="H67" s="193">
        <v>486</v>
      </c>
      <c r="J67" s="195"/>
      <c r="K67" s="196">
        <v>600165005</v>
      </c>
      <c r="L67" s="194">
        <v>147.55000000000001</v>
      </c>
      <c r="M67" s="197"/>
      <c r="N67" s="198" t="str">
        <f t="shared" si="6"/>
        <v>B486Leicestershire CC</v>
      </c>
      <c r="O67" s="206">
        <f t="shared" si="1"/>
        <v>600165005</v>
      </c>
      <c r="P67" s="207" t="str">
        <f t="shared" si="0"/>
        <v/>
      </c>
      <c r="Q67" s="199">
        <f t="shared" si="2"/>
        <v>147.55000000000001</v>
      </c>
      <c r="R67" s="70" t="s">
        <v>59</v>
      </c>
      <c r="T67" s="134" t="str">
        <f t="shared" si="3"/>
        <v>5005</v>
      </c>
      <c r="U67" s="134" t="str">
        <f t="shared" si="4"/>
        <v>60016</v>
      </c>
      <c r="V67" s="134" t="e">
        <f>VLOOKUP(T67,#REF!,2,FALSE)</f>
        <v>#REF!</v>
      </c>
      <c r="W67" s="134" t="e">
        <f>VLOOKUP(T67,#REF!,5,FALSE)</f>
        <v>#REF!</v>
      </c>
      <c r="X67" s="134" t="str">
        <f t="shared" si="5"/>
        <v>Yes</v>
      </c>
      <c r="Y67" s="134" t="e">
        <f>VLOOKUP(U67,#REF!,2,FALSE)</f>
        <v>#REF!</v>
      </c>
    </row>
    <row r="68" spans="1:25" s="37" customFormat="1" ht="15" hidden="1" x14ac:dyDescent="0.3">
      <c r="A68" s="212">
        <v>42054</v>
      </c>
      <c r="B68" s="198" t="s">
        <v>220</v>
      </c>
      <c r="C68" s="191"/>
      <c r="D68" s="190"/>
      <c r="E68" s="191">
        <v>200</v>
      </c>
      <c r="F68" s="190"/>
      <c r="G68" s="192" t="s">
        <v>57</v>
      </c>
      <c r="H68" s="193">
        <v>487</v>
      </c>
      <c r="I68" s="194" t="s">
        <v>52</v>
      </c>
      <c r="J68" s="195"/>
      <c r="K68" s="196">
        <v>620052702</v>
      </c>
      <c r="L68" s="194">
        <v>200</v>
      </c>
      <c r="M68" s="197"/>
      <c r="N68" s="198" t="str">
        <f t="shared" si="6"/>
        <v>B487 NEOPOST</v>
      </c>
      <c r="O68" s="206">
        <f t="shared" si="1"/>
        <v>620052702</v>
      </c>
      <c r="P68" s="207" t="str">
        <f t="shared" si="0"/>
        <v/>
      </c>
      <c r="Q68" s="199">
        <f t="shared" si="2"/>
        <v>200</v>
      </c>
      <c r="R68" s="70" t="s">
        <v>59</v>
      </c>
      <c r="S68" s="136"/>
      <c r="T68" s="134" t="str">
        <f t="shared" si="3"/>
        <v>2702</v>
      </c>
      <c r="U68" s="134" t="str">
        <f t="shared" si="4"/>
        <v>62005</v>
      </c>
      <c r="V68" s="134" t="e">
        <f>VLOOKUP(T68,#REF!,2,FALSE)</f>
        <v>#REF!</v>
      </c>
      <c r="W68" s="134" t="e">
        <f>VLOOKUP(T68,#REF!,5,FALSE)</f>
        <v>#REF!</v>
      </c>
      <c r="X68" s="134" t="str">
        <f t="shared" si="5"/>
        <v>Yes</v>
      </c>
      <c r="Y68" s="134" t="e">
        <f>VLOOKUP(U68,#REF!,2,FALSE)</f>
        <v>#REF!</v>
      </c>
    </row>
    <row r="69" spans="1:25" ht="15" x14ac:dyDescent="0.3">
      <c r="A69" s="212">
        <v>42054</v>
      </c>
      <c r="B69" s="198" t="s">
        <v>220</v>
      </c>
      <c r="C69" s="191"/>
      <c r="E69" s="191">
        <v>1000</v>
      </c>
      <c r="F69" s="190"/>
      <c r="G69" s="192" t="s">
        <v>57</v>
      </c>
      <c r="H69" s="193">
        <v>487</v>
      </c>
      <c r="I69" s="194" t="s">
        <v>52</v>
      </c>
      <c r="J69" s="195"/>
      <c r="K69" s="196">
        <v>620052702</v>
      </c>
      <c r="L69" s="194">
        <v>1000</v>
      </c>
      <c r="M69" s="197"/>
      <c r="N69" s="198" t="str">
        <f t="shared" si="6"/>
        <v>B487 NEOPOST</v>
      </c>
      <c r="O69" s="206">
        <f t="shared" si="1"/>
        <v>620052702</v>
      </c>
      <c r="P69" s="207" t="str">
        <f t="shared" si="0"/>
        <v/>
      </c>
      <c r="Q69" s="199">
        <f t="shared" si="2"/>
        <v>1000</v>
      </c>
      <c r="R69" s="70" t="s">
        <v>59</v>
      </c>
      <c r="T69" s="134" t="str">
        <f t="shared" si="3"/>
        <v>2702</v>
      </c>
      <c r="U69" s="134" t="str">
        <f t="shared" si="4"/>
        <v>62005</v>
      </c>
      <c r="V69" s="134" t="e">
        <f>VLOOKUP(T69,#REF!,2,FALSE)</f>
        <v>#REF!</v>
      </c>
      <c r="W69" s="134" t="e">
        <f>VLOOKUP(T69,#REF!,5,FALSE)</f>
        <v>#REF!</v>
      </c>
      <c r="X69" s="134">
        <f t="shared" si="5"/>
        <v>0</v>
      </c>
      <c r="Y69" s="134" t="e">
        <f>VLOOKUP(U69,#REF!,2,FALSE)</f>
        <v>#REF!</v>
      </c>
    </row>
    <row r="70" spans="1:25" ht="15" hidden="1" x14ac:dyDescent="0.3">
      <c r="A70" s="212">
        <v>42055</v>
      </c>
      <c r="B70" s="198" t="s">
        <v>62</v>
      </c>
      <c r="C70" s="191"/>
      <c r="E70" s="191">
        <v>294000</v>
      </c>
      <c r="F70" s="190"/>
      <c r="G70" s="192" t="s">
        <v>57</v>
      </c>
      <c r="H70" s="193">
        <v>488</v>
      </c>
      <c r="I70" s="194" t="s">
        <v>52</v>
      </c>
      <c r="J70" s="195"/>
      <c r="K70" s="196">
        <v>620185111</v>
      </c>
      <c r="L70" s="194">
        <v>294000</v>
      </c>
      <c r="M70" s="197"/>
      <c r="N70" s="198" t="str">
        <f t="shared" si="6"/>
        <v>B488 SIBA</v>
      </c>
      <c r="O70" s="206">
        <f t="shared" si="1"/>
        <v>620185111</v>
      </c>
      <c r="P70" s="207" t="str">
        <f t="shared" si="0"/>
        <v/>
      </c>
      <c r="Q70" s="199">
        <f t="shared" si="2"/>
        <v>294000</v>
      </c>
      <c r="R70" s="70" t="s">
        <v>59</v>
      </c>
      <c r="T70" s="134" t="str">
        <f t="shared" si="3"/>
        <v>5111</v>
      </c>
      <c r="U70" s="134" t="str">
        <f t="shared" si="4"/>
        <v>62018</v>
      </c>
      <c r="V70" s="134" t="e">
        <f>VLOOKUP(T70,#REF!,2,FALSE)</f>
        <v>#REF!</v>
      </c>
      <c r="W70" s="134" t="e">
        <f>VLOOKUP(T70,#REF!,5,FALSE)</f>
        <v>#REF!</v>
      </c>
      <c r="X70" s="134">
        <f t="shared" si="5"/>
        <v>0</v>
      </c>
      <c r="Y70" s="134" t="e">
        <f>VLOOKUP(U70,#REF!,2,FALSE)</f>
        <v>#REF!</v>
      </c>
    </row>
    <row r="71" spans="1:25" ht="15" hidden="1" x14ac:dyDescent="0.3">
      <c r="A71" s="212">
        <v>42055</v>
      </c>
      <c r="B71" s="198" t="s">
        <v>224</v>
      </c>
      <c r="C71" s="191"/>
      <c r="E71" s="191">
        <v>150</v>
      </c>
      <c r="F71" s="190"/>
      <c r="G71" s="192" t="s">
        <v>57</v>
      </c>
      <c r="H71" s="193">
        <v>489</v>
      </c>
      <c r="I71" s="194" t="s">
        <v>52</v>
      </c>
      <c r="J71" s="195"/>
      <c r="K71" s="196">
        <v>680015131</v>
      </c>
      <c r="L71" s="194">
        <v>150</v>
      </c>
      <c r="M71" s="197"/>
      <c r="N71" s="198" t="str">
        <f t="shared" si="6"/>
        <v>B489 MR DAVID EAST CT REFUND</v>
      </c>
      <c r="O71" s="206">
        <f t="shared" si="1"/>
        <v>680015131</v>
      </c>
      <c r="P71" s="207" t="str">
        <f t="shared" ref="P71:P87" si="7">IF(L71&gt;0,""," ")</f>
        <v/>
      </c>
      <c r="Q71" s="199">
        <f t="shared" si="2"/>
        <v>150</v>
      </c>
      <c r="R71" s="70" t="s">
        <v>59</v>
      </c>
      <c r="T71" s="134" t="str">
        <f t="shared" si="3"/>
        <v>5131</v>
      </c>
      <c r="U71" s="134" t="str">
        <f t="shared" si="4"/>
        <v>68001</v>
      </c>
      <c r="V71" s="134" t="e">
        <f>VLOOKUP(T71,#REF!,2,FALSE)</f>
        <v>#REF!</v>
      </c>
      <c r="W71" s="134" t="e">
        <f>VLOOKUP(T71,#REF!,5,FALSE)</f>
        <v>#REF!</v>
      </c>
      <c r="X71" s="134" t="str">
        <f t="shared" si="5"/>
        <v>Yes</v>
      </c>
      <c r="Y71" s="134" t="e">
        <f>VLOOKUP(U71,#REF!,2,FALSE)</f>
        <v>#REF!</v>
      </c>
    </row>
    <row r="72" spans="1:25" s="37" customFormat="1" ht="15" hidden="1" x14ac:dyDescent="0.3">
      <c r="A72" s="212">
        <v>42058</v>
      </c>
      <c r="B72" s="198" t="s">
        <v>194</v>
      </c>
      <c r="C72" s="191"/>
      <c r="D72" s="190"/>
      <c r="E72" s="191">
        <v>24.06</v>
      </c>
      <c r="F72" s="190"/>
      <c r="G72" s="192" t="s">
        <v>57</v>
      </c>
      <c r="H72" s="193">
        <v>490</v>
      </c>
      <c r="I72" s="194" t="s">
        <v>52</v>
      </c>
      <c r="J72" s="195"/>
      <c r="K72" s="196">
        <v>300022445</v>
      </c>
      <c r="L72" s="194">
        <v>24.06</v>
      </c>
      <c r="M72" s="197"/>
      <c r="N72" s="198" t="str">
        <f t="shared" si="6"/>
        <v>B490 WORLDPAY DD</v>
      </c>
      <c r="O72" s="206">
        <f t="shared" ref="O72:O87" si="8">+K72</f>
        <v>300022445</v>
      </c>
      <c r="P72" s="207" t="str">
        <f t="shared" si="7"/>
        <v/>
      </c>
      <c r="Q72" s="199">
        <f t="shared" ref="Q72:Q87" si="9">+L72+M72</f>
        <v>24.06</v>
      </c>
      <c r="R72" s="70" t="s">
        <v>59</v>
      </c>
      <c r="S72" s="136"/>
      <c r="T72" s="134" t="str">
        <f t="shared" ref="T72:T87" si="10">RIGHT(O72,4)</f>
        <v>2445</v>
      </c>
      <c r="U72" s="134" t="str">
        <f t="shared" ref="U72:U87" si="11">LEFT(O72,5)</f>
        <v>30002</v>
      </c>
      <c r="V72" s="134" t="e">
        <f>VLOOKUP(T72,#REF!,2,FALSE)</f>
        <v>#REF!</v>
      </c>
      <c r="W72" s="134" t="e">
        <f>VLOOKUP(T72,#REF!,5,FALSE)</f>
        <v>#REF!</v>
      </c>
      <c r="X72" s="134" t="str">
        <f t="shared" ref="X72:X87" si="12">IF(Q72&gt;250,,"Yes")</f>
        <v>Yes</v>
      </c>
      <c r="Y72" s="134" t="e">
        <f>VLOOKUP(U72,#REF!,2,FALSE)</f>
        <v>#REF!</v>
      </c>
    </row>
    <row r="73" spans="1:25" s="37" customFormat="1" ht="15" hidden="1" x14ac:dyDescent="0.3">
      <c r="A73" s="212">
        <v>42059</v>
      </c>
      <c r="B73" s="198" t="s">
        <v>62</v>
      </c>
      <c r="C73" s="191"/>
      <c r="D73" s="190"/>
      <c r="E73" s="191">
        <v>22000</v>
      </c>
      <c r="F73" s="190"/>
      <c r="G73" s="192" t="s">
        <v>57</v>
      </c>
      <c r="H73" s="193">
        <v>491</v>
      </c>
      <c r="I73" s="194" t="s">
        <v>52</v>
      </c>
      <c r="J73" s="195"/>
      <c r="K73" s="196">
        <v>620185111</v>
      </c>
      <c r="L73" s="194">
        <v>22000</v>
      </c>
      <c r="M73" s="197"/>
      <c r="N73" s="198" t="str">
        <f t="shared" ref="N73:N87" si="13">CONCATENATE(,G73,H73,I73,J73,B73)</f>
        <v>B491 SIBA</v>
      </c>
      <c r="O73" s="206">
        <f t="shared" si="8"/>
        <v>620185111</v>
      </c>
      <c r="P73" s="207" t="str">
        <f t="shared" si="7"/>
        <v/>
      </c>
      <c r="Q73" s="199">
        <f t="shared" si="9"/>
        <v>22000</v>
      </c>
      <c r="R73" s="70" t="s">
        <v>59</v>
      </c>
      <c r="S73" s="136"/>
      <c r="T73" s="134" t="str">
        <f t="shared" si="10"/>
        <v>5111</v>
      </c>
      <c r="U73" s="134" t="str">
        <f t="shared" si="11"/>
        <v>62018</v>
      </c>
      <c r="V73" s="134" t="e">
        <f>VLOOKUP(T73,#REF!,2,FALSE)</f>
        <v>#REF!</v>
      </c>
      <c r="W73" s="134" t="e">
        <f>VLOOKUP(T73,#REF!,5,FALSE)</f>
        <v>#REF!</v>
      </c>
      <c r="X73" s="134">
        <f t="shared" si="12"/>
        <v>0</v>
      </c>
      <c r="Y73" s="134" t="e">
        <f>VLOOKUP(U73,#REF!,2,FALSE)</f>
        <v>#REF!</v>
      </c>
    </row>
    <row r="74" spans="1:25" s="37" customFormat="1" ht="15" hidden="1" x14ac:dyDescent="0.3">
      <c r="A74" s="212">
        <v>42059</v>
      </c>
      <c r="B74" s="198" t="s">
        <v>225</v>
      </c>
      <c r="C74" s="191"/>
      <c r="D74" s="190"/>
      <c r="E74" s="191">
        <v>68.48</v>
      </c>
      <c r="F74" s="190"/>
      <c r="G74" s="192" t="s">
        <v>57</v>
      </c>
      <c r="H74" s="193">
        <v>492</v>
      </c>
      <c r="I74" s="194" t="s">
        <v>52</v>
      </c>
      <c r="J74" s="195"/>
      <c r="K74" s="196">
        <v>300022445</v>
      </c>
      <c r="L74" s="194">
        <v>68.48</v>
      </c>
      <c r="M74" s="197"/>
      <c r="N74" s="198" t="str">
        <f t="shared" si="13"/>
        <v>B492 EBS DD</v>
      </c>
      <c r="O74" s="206">
        <f t="shared" si="8"/>
        <v>300022445</v>
      </c>
      <c r="P74" s="207" t="str">
        <f t="shared" si="7"/>
        <v/>
      </c>
      <c r="Q74" s="199">
        <f t="shared" si="9"/>
        <v>68.48</v>
      </c>
      <c r="R74" s="70" t="s">
        <v>59</v>
      </c>
      <c r="S74" s="136"/>
      <c r="T74" s="134" t="str">
        <f t="shared" si="10"/>
        <v>2445</v>
      </c>
      <c r="U74" s="134" t="str">
        <f t="shared" si="11"/>
        <v>30002</v>
      </c>
      <c r="V74" s="134" t="e">
        <f>VLOOKUP(T74,#REF!,2,FALSE)</f>
        <v>#REF!</v>
      </c>
      <c r="W74" s="134" t="e">
        <f>VLOOKUP(T74,#REF!,5,FALSE)</f>
        <v>#REF!</v>
      </c>
      <c r="X74" s="134" t="str">
        <f t="shared" si="12"/>
        <v>Yes</v>
      </c>
      <c r="Y74" s="134" t="e">
        <f>VLOOKUP(U74,#REF!,2,FALSE)</f>
        <v>#REF!</v>
      </c>
    </row>
    <row r="75" spans="1:25" s="37" customFormat="1" ht="15" hidden="1" x14ac:dyDescent="0.3">
      <c r="A75" s="212">
        <v>42059</v>
      </c>
      <c r="B75" s="161" t="s">
        <v>184</v>
      </c>
      <c r="C75" s="191"/>
      <c r="D75" s="190"/>
      <c r="E75" s="191">
        <v>39</v>
      </c>
      <c r="F75" s="190"/>
      <c r="G75" s="192" t="s">
        <v>57</v>
      </c>
      <c r="H75" s="193">
        <v>493</v>
      </c>
      <c r="I75" s="194" t="s">
        <v>52</v>
      </c>
      <c r="J75" s="195"/>
      <c r="K75" s="196">
        <v>399042430</v>
      </c>
      <c r="L75" s="194">
        <v>39</v>
      </c>
      <c r="M75" s="197"/>
      <c r="N75" s="198" t="str">
        <f t="shared" si="13"/>
        <v>B493 LAND REGISTRY</v>
      </c>
      <c r="O75" s="206">
        <f t="shared" si="8"/>
        <v>399042430</v>
      </c>
      <c r="P75" s="207" t="str">
        <f t="shared" si="7"/>
        <v/>
      </c>
      <c r="Q75" s="199">
        <f t="shared" si="9"/>
        <v>39</v>
      </c>
      <c r="R75" s="70" t="s">
        <v>59</v>
      </c>
      <c r="S75" s="136"/>
      <c r="T75" s="134" t="str">
        <f t="shared" si="10"/>
        <v>2430</v>
      </c>
      <c r="U75" s="134" t="str">
        <f t="shared" si="11"/>
        <v>39904</v>
      </c>
      <c r="V75" s="134" t="e">
        <f>VLOOKUP(T75,#REF!,2,FALSE)</f>
        <v>#REF!</v>
      </c>
      <c r="W75" s="134" t="e">
        <f>VLOOKUP(T75,#REF!,5,FALSE)</f>
        <v>#REF!</v>
      </c>
      <c r="X75" s="134" t="str">
        <f t="shared" si="12"/>
        <v>Yes</v>
      </c>
      <c r="Y75" s="134" t="e">
        <f>VLOOKUP(U75,#REF!,2,FALSE)</f>
        <v>#REF!</v>
      </c>
    </row>
    <row r="76" spans="1:25" s="37" customFormat="1" ht="15" hidden="1" x14ac:dyDescent="0.3">
      <c r="A76" s="212">
        <v>42060</v>
      </c>
      <c r="B76" s="161" t="s">
        <v>198</v>
      </c>
      <c r="C76" s="191"/>
      <c r="D76" s="190"/>
      <c r="E76" s="191">
        <v>253526.13</v>
      </c>
      <c r="F76" s="190"/>
      <c r="G76" s="192" t="s">
        <v>57</v>
      </c>
      <c r="H76" s="193">
        <f>H75+1</f>
        <v>494</v>
      </c>
      <c r="I76" s="194" t="s">
        <v>52</v>
      </c>
      <c r="J76" s="195"/>
      <c r="K76" s="196">
        <v>600035241</v>
      </c>
      <c r="L76" s="194">
        <v>253526.13</v>
      </c>
      <c r="M76" s="197"/>
      <c r="N76" s="198" t="str">
        <f t="shared" si="13"/>
        <v>B494 PAYROLL BACS</v>
      </c>
      <c r="O76" s="206">
        <f t="shared" si="8"/>
        <v>600035241</v>
      </c>
      <c r="P76" s="207" t="str">
        <f t="shared" si="7"/>
        <v/>
      </c>
      <c r="Q76" s="199">
        <f t="shared" si="9"/>
        <v>253526.13</v>
      </c>
      <c r="R76" s="70" t="s">
        <v>59</v>
      </c>
      <c r="S76" s="136"/>
      <c r="T76" s="134" t="str">
        <f t="shared" si="10"/>
        <v>5241</v>
      </c>
      <c r="U76" s="134" t="str">
        <f t="shared" si="11"/>
        <v>60003</v>
      </c>
      <c r="V76" s="134" t="e">
        <f>VLOOKUP(T76,#REF!,2,FALSE)</f>
        <v>#REF!</v>
      </c>
      <c r="W76" s="134" t="e">
        <f>VLOOKUP(T76,#REF!,5,FALSE)</f>
        <v>#REF!</v>
      </c>
      <c r="X76" s="134">
        <f t="shared" si="12"/>
        <v>0</v>
      </c>
      <c r="Y76" s="134" t="e">
        <f>VLOOKUP(U76,#REF!,2,FALSE)</f>
        <v>#REF!</v>
      </c>
    </row>
    <row r="77" spans="1:25" ht="15" x14ac:dyDescent="0.3">
      <c r="A77" s="212">
        <v>42061</v>
      </c>
      <c r="B77" s="198" t="s">
        <v>226</v>
      </c>
      <c r="C77" s="191"/>
      <c r="E77" s="191">
        <v>465.09</v>
      </c>
      <c r="F77" s="190"/>
      <c r="G77" s="192" t="s">
        <v>57</v>
      </c>
      <c r="H77" s="193">
        <v>494</v>
      </c>
      <c r="I77" s="194" t="s">
        <v>52</v>
      </c>
      <c r="J77" s="195"/>
      <c r="K77" s="196">
        <v>303035012</v>
      </c>
      <c r="L77" s="194">
        <v>465.09</v>
      </c>
      <c r="M77" s="197"/>
      <c r="N77" s="198" t="str">
        <f t="shared" si="13"/>
        <v>B494 TOMLIN TACKLE LTD</v>
      </c>
      <c r="O77" s="206">
        <f t="shared" si="8"/>
        <v>303035012</v>
      </c>
      <c r="P77" s="207" t="str">
        <f t="shared" si="7"/>
        <v/>
      </c>
      <c r="Q77" s="199">
        <f t="shared" si="9"/>
        <v>465.09</v>
      </c>
      <c r="R77" s="70" t="s">
        <v>59</v>
      </c>
      <c r="T77" s="134" t="str">
        <f t="shared" si="10"/>
        <v>5012</v>
      </c>
      <c r="U77" s="134" t="str">
        <f t="shared" si="11"/>
        <v>30303</v>
      </c>
      <c r="V77" s="134" t="e">
        <f>VLOOKUP(T77,#REF!,2,FALSE)</f>
        <v>#REF!</v>
      </c>
      <c r="W77" s="134" t="e">
        <f>VLOOKUP(T77,#REF!,5,FALSE)</f>
        <v>#REF!</v>
      </c>
      <c r="X77" s="134">
        <f t="shared" si="12"/>
        <v>0</v>
      </c>
      <c r="Y77" s="134" t="e">
        <f>VLOOKUP(U77,#REF!,2,FALSE)</f>
        <v>#REF!</v>
      </c>
    </row>
    <row r="78" spans="1:25" ht="15" x14ac:dyDescent="0.3">
      <c r="A78" s="212">
        <v>42061</v>
      </c>
      <c r="B78" s="198" t="s">
        <v>227</v>
      </c>
      <c r="C78" s="191"/>
      <c r="E78" s="191">
        <v>1992.44</v>
      </c>
      <c r="F78" s="190"/>
      <c r="G78" s="192" t="s">
        <v>57</v>
      </c>
      <c r="H78" s="193">
        <v>495</v>
      </c>
      <c r="I78" s="194" t="s">
        <v>52</v>
      </c>
      <c r="J78" s="195"/>
      <c r="K78" s="196" t="s">
        <v>124</v>
      </c>
      <c r="L78" s="194">
        <v>1992.44</v>
      </c>
      <c r="M78" s="197"/>
      <c r="N78" s="198" t="str">
        <f t="shared" si="13"/>
        <v>B495 NATIONAL GRID GAS</v>
      </c>
      <c r="O78" s="206" t="str">
        <f t="shared" si="8"/>
        <v>50028 1040</v>
      </c>
      <c r="P78" s="207" t="str">
        <f t="shared" si="7"/>
        <v/>
      </c>
      <c r="Q78" s="199">
        <f t="shared" si="9"/>
        <v>1992.44</v>
      </c>
      <c r="R78" s="70" t="s">
        <v>59</v>
      </c>
      <c r="T78" s="134" t="str">
        <f t="shared" si="10"/>
        <v>1040</v>
      </c>
      <c r="U78" s="134" t="str">
        <f t="shared" si="11"/>
        <v>50028</v>
      </c>
      <c r="V78" s="134" t="e">
        <f>VLOOKUP(T78,#REF!,2,FALSE)</f>
        <v>#REF!</v>
      </c>
      <c r="W78" s="134" t="e">
        <f>VLOOKUP(T78,#REF!,5,FALSE)</f>
        <v>#REF!</v>
      </c>
      <c r="X78" s="134">
        <f t="shared" si="12"/>
        <v>0</v>
      </c>
      <c r="Y78" s="134" t="e">
        <f>VLOOKUP(U78,#REF!,2,FALSE)</f>
        <v>#REF!</v>
      </c>
    </row>
    <row r="79" spans="1:25" s="37" customFormat="1" ht="15" hidden="1" x14ac:dyDescent="0.3">
      <c r="A79" s="212">
        <v>42061</v>
      </c>
      <c r="B79" s="198" t="s">
        <v>228</v>
      </c>
      <c r="C79" s="191"/>
      <c r="D79" s="190"/>
      <c r="E79" s="191">
        <v>224.61</v>
      </c>
      <c r="F79" s="190"/>
      <c r="G79" s="192" t="s">
        <v>57</v>
      </c>
      <c r="H79" s="193">
        <v>496</v>
      </c>
      <c r="I79" s="194" t="s">
        <v>52</v>
      </c>
      <c r="J79" s="195"/>
      <c r="K79" s="196">
        <v>303035012</v>
      </c>
      <c r="L79" s="194">
        <v>224.61</v>
      </c>
      <c r="M79" s="197"/>
      <c r="N79" s="198" t="str">
        <f t="shared" si="13"/>
        <v>B496 RIVERSIDE GROUP</v>
      </c>
      <c r="O79" s="206">
        <f t="shared" si="8"/>
        <v>303035012</v>
      </c>
      <c r="P79" s="207" t="str">
        <f t="shared" si="7"/>
        <v/>
      </c>
      <c r="Q79" s="199">
        <f t="shared" si="9"/>
        <v>224.61</v>
      </c>
      <c r="R79" s="70" t="s">
        <v>59</v>
      </c>
      <c r="S79" s="136"/>
      <c r="T79" s="134" t="str">
        <f t="shared" si="10"/>
        <v>5012</v>
      </c>
      <c r="U79" s="134" t="str">
        <f t="shared" si="11"/>
        <v>30303</v>
      </c>
      <c r="V79" s="134" t="e">
        <f>VLOOKUP(T79,#REF!,2,FALSE)</f>
        <v>#REF!</v>
      </c>
      <c r="W79" s="134" t="e">
        <f>VLOOKUP(T79,#REF!,5,FALSE)</f>
        <v>#REF!</v>
      </c>
      <c r="X79" s="134" t="str">
        <f t="shared" si="12"/>
        <v>Yes</v>
      </c>
      <c r="Y79" s="134" t="e">
        <f>VLOOKUP(U79,#REF!,2,FALSE)</f>
        <v>#REF!</v>
      </c>
    </row>
    <row r="80" spans="1:25" ht="15" hidden="1" x14ac:dyDescent="0.3">
      <c r="A80" s="212">
        <v>42062</v>
      </c>
      <c r="B80" s="198" t="s">
        <v>229</v>
      </c>
      <c r="C80" s="191"/>
      <c r="E80" s="191">
        <v>771.85</v>
      </c>
      <c r="F80" s="190"/>
      <c r="G80" s="192" t="s">
        <v>57</v>
      </c>
      <c r="H80" s="193">
        <v>497</v>
      </c>
      <c r="I80" s="194" t="s">
        <v>52</v>
      </c>
      <c r="J80" s="195"/>
      <c r="K80" s="196">
        <v>300022445</v>
      </c>
      <c r="L80" s="194">
        <v>771.85</v>
      </c>
      <c r="M80" s="197"/>
      <c r="N80" s="198" t="str">
        <f t="shared" si="13"/>
        <v>B497 CHARGES</v>
      </c>
      <c r="O80" s="206">
        <f t="shared" si="8"/>
        <v>300022445</v>
      </c>
      <c r="P80" s="207" t="str">
        <f t="shared" si="7"/>
        <v/>
      </c>
      <c r="Q80" s="199">
        <f t="shared" si="9"/>
        <v>771.85</v>
      </c>
      <c r="R80" s="70" t="s">
        <v>59</v>
      </c>
      <c r="T80" s="134" t="str">
        <f t="shared" si="10"/>
        <v>2445</v>
      </c>
      <c r="U80" s="134" t="str">
        <f t="shared" si="11"/>
        <v>30002</v>
      </c>
      <c r="V80" s="134" t="e">
        <f>VLOOKUP(T80,#REF!,2,FALSE)</f>
        <v>#REF!</v>
      </c>
      <c r="W80" s="134" t="e">
        <f>VLOOKUP(T80,#REF!,5,FALSE)</f>
        <v>#REF!</v>
      </c>
      <c r="X80" s="134">
        <f t="shared" si="12"/>
        <v>0</v>
      </c>
      <c r="Y80" s="134" t="e">
        <f>VLOOKUP(U80,#REF!,2,FALSE)</f>
        <v>#REF!</v>
      </c>
    </row>
    <row r="81" spans="1:25" ht="15" hidden="1" x14ac:dyDescent="0.3">
      <c r="A81" s="212">
        <v>42062</v>
      </c>
      <c r="B81" s="198" t="s">
        <v>230</v>
      </c>
      <c r="C81" s="191"/>
      <c r="E81" s="191">
        <v>252.58</v>
      </c>
      <c r="F81" s="190"/>
      <c r="G81" s="192" t="s">
        <v>57</v>
      </c>
      <c r="H81" s="193">
        <v>498</v>
      </c>
      <c r="I81" s="194" t="s">
        <v>52</v>
      </c>
      <c r="J81" s="195"/>
      <c r="K81" s="196">
        <v>600329829</v>
      </c>
      <c r="L81" s="194">
        <v>252.58</v>
      </c>
      <c r="M81" s="197"/>
      <c r="N81" s="198" t="str">
        <f t="shared" si="13"/>
        <v>B498 PRIME TIME RECRUITMENT</v>
      </c>
      <c r="O81" s="206">
        <f t="shared" si="8"/>
        <v>600329829</v>
      </c>
      <c r="P81" s="207" t="str">
        <f t="shared" si="7"/>
        <v/>
      </c>
      <c r="Q81" s="199">
        <f t="shared" si="9"/>
        <v>252.58</v>
      </c>
      <c r="R81" s="70" t="s">
        <v>59</v>
      </c>
      <c r="T81" s="134" t="str">
        <f t="shared" si="10"/>
        <v>9829</v>
      </c>
      <c r="U81" s="134" t="str">
        <f t="shared" si="11"/>
        <v>60032</v>
      </c>
      <c r="V81" s="134" t="e">
        <f>VLOOKUP(T81,#REF!,2,FALSE)</f>
        <v>#REF!</v>
      </c>
      <c r="W81" s="134" t="e">
        <f>VLOOKUP(T81,#REF!,5,FALSE)</f>
        <v>#REF!</v>
      </c>
      <c r="X81" s="134">
        <f t="shared" si="12"/>
        <v>0</v>
      </c>
      <c r="Y81" s="134" t="e">
        <f>VLOOKUP(U81,#REF!,2,FALSE)</f>
        <v>#REF!</v>
      </c>
    </row>
    <row r="82" spans="1:25" ht="15" hidden="1" x14ac:dyDescent="0.3">
      <c r="A82" s="212">
        <v>42062</v>
      </c>
      <c r="B82" s="198" t="s">
        <v>231</v>
      </c>
      <c r="C82" s="191"/>
      <c r="E82" s="191">
        <v>430.89</v>
      </c>
      <c r="F82" s="190"/>
      <c r="G82" s="192" t="s">
        <v>57</v>
      </c>
      <c r="H82" s="193">
        <v>499</v>
      </c>
      <c r="I82" s="194" t="s">
        <v>52</v>
      </c>
      <c r="J82" s="195"/>
      <c r="K82" s="196">
        <v>399060100</v>
      </c>
      <c r="L82" s="194">
        <v>430.89</v>
      </c>
      <c r="M82" s="197"/>
      <c r="N82" s="198" t="str">
        <f t="shared" si="13"/>
        <v>B499 PAUL LOVEDAY PAYROLL</v>
      </c>
      <c r="O82" s="206">
        <f t="shared" si="8"/>
        <v>399060100</v>
      </c>
      <c r="P82" s="207" t="str">
        <f t="shared" si="7"/>
        <v/>
      </c>
      <c r="Q82" s="199">
        <f t="shared" si="9"/>
        <v>430.89</v>
      </c>
      <c r="R82" s="70" t="s">
        <v>59</v>
      </c>
      <c r="T82" s="134" t="str">
        <f t="shared" si="10"/>
        <v>0100</v>
      </c>
      <c r="U82" s="134" t="str">
        <f t="shared" si="11"/>
        <v>39906</v>
      </c>
      <c r="V82" s="134" t="e">
        <f>VLOOKUP(T82,#REF!,2,FALSE)</f>
        <v>#REF!</v>
      </c>
      <c r="W82" s="134" t="e">
        <f>VLOOKUP(T82,#REF!,5,FALSE)</f>
        <v>#REF!</v>
      </c>
      <c r="X82" s="134">
        <f t="shared" si="12"/>
        <v>0</v>
      </c>
      <c r="Y82" s="134" t="e">
        <f>VLOOKUP(U82,#REF!,2,FALSE)</f>
        <v>#REF!</v>
      </c>
    </row>
    <row r="83" spans="1:25" s="37" customFormat="1" ht="15" hidden="1" x14ac:dyDescent="0.3">
      <c r="A83" s="212">
        <v>42062</v>
      </c>
      <c r="B83" s="198" t="s">
        <v>232</v>
      </c>
      <c r="C83" s="191"/>
      <c r="D83" s="190"/>
      <c r="E83" s="191">
        <v>642</v>
      </c>
      <c r="F83" s="190"/>
      <c r="G83" s="192" t="s">
        <v>57</v>
      </c>
      <c r="H83" s="193">
        <v>500</v>
      </c>
      <c r="I83" s="194" t="s">
        <v>52</v>
      </c>
      <c r="J83" s="195"/>
      <c r="K83" s="196">
        <v>299010100</v>
      </c>
      <c r="L83" s="194">
        <v>642</v>
      </c>
      <c r="M83" s="197"/>
      <c r="N83" s="198" t="str">
        <f t="shared" si="13"/>
        <v>B500 LESLIE WRIGHT PAYROLL</v>
      </c>
      <c r="O83" s="206">
        <f t="shared" si="8"/>
        <v>299010100</v>
      </c>
      <c r="P83" s="207" t="str">
        <f t="shared" si="7"/>
        <v/>
      </c>
      <c r="Q83" s="199">
        <f t="shared" si="9"/>
        <v>642</v>
      </c>
      <c r="R83" s="70" t="s">
        <v>59</v>
      </c>
      <c r="S83" s="136"/>
      <c r="T83" s="134" t="str">
        <f t="shared" si="10"/>
        <v>0100</v>
      </c>
      <c r="U83" s="134" t="str">
        <f t="shared" si="11"/>
        <v>29901</v>
      </c>
      <c r="V83" s="134" t="e">
        <f>VLOOKUP(T83,#REF!,2,FALSE)</f>
        <v>#REF!</v>
      </c>
      <c r="W83" s="134" t="e">
        <f>VLOOKUP(T83,#REF!,5,FALSE)</f>
        <v>#REF!</v>
      </c>
      <c r="X83" s="134">
        <f t="shared" si="12"/>
        <v>0</v>
      </c>
      <c r="Y83" s="134" t="e">
        <f>VLOOKUP(U83,#REF!,2,FALSE)</f>
        <v>#REF!</v>
      </c>
    </row>
    <row r="84" spans="1:25" s="37" customFormat="1" ht="15" x14ac:dyDescent="0.3">
      <c r="A84" s="212">
        <v>42062</v>
      </c>
      <c r="B84" s="198" t="s">
        <v>233</v>
      </c>
      <c r="C84" s="191"/>
      <c r="D84" s="190"/>
      <c r="E84" s="191">
        <v>1646.83</v>
      </c>
      <c r="F84" s="190"/>
      <c r="G84" s="192" t="s">
        <v>57</v>
      </c>
      <c r="H84" s="193">
        <v>501</v>
      </c>
      <c r="I84" s="194"/>
      <c r="J84" s="195"/>
      <c r="K84" s="196">
        <v>303012701</v>
      </c>
      <c r="L84" s="194">
        <v>1006.85</v>
      </c>
      <c r="M84" s="197"/>
      <c r="N84" s="198" t="str">
        <f t="shared" si="13"/>
        <v>B501ROYAL MAIL MIDLAND</v>
      </c>
      <c r="O84" s="206">
        <f t="shared" si="8"/>
        <v>303012701</v>
      </c>
      <c r="P84" s="207" t="str">
        <f t="shared" si="7"/>
        <v/>
      </c>
      <c r="Q84" s="199">
        <f t="shared" si="9"/>
        <v>1006.85</v>
      </c>
      <c r="R84" s="70" t="s">
        <v>59</v>
      </c>
      <c r="S84" s="136"/>
      <c r="T84" s="134" t="str">
        <f t="shared" si="10"/>
        <v>2701</v>
      </c>
      <c r="U84" s="134" t="str">
        <f t="shared" si="11"/>
        <v>30301</v>
      </c>
      <c r="V84" s="134" t="e">
        <f>VLOOKUP(T84,#REF!,2,FALSE)</f>
        <v>#REF!</v>
      </c>
      <c r="W84" s="134" t="e">
        <f>VLOOKUP(T84,#REF!,5,FALSE)</f>
        <v>#REF!</v>
      </c>
      <c r="X84" s="134">
        <f t="shared" si="12"/>
        <v>0</v>
      </c>
      <c r="Y84" s="134" t="e">
        <f>VLOOKUP(U84,#REF!,2,FALSE)</f>
        <v>#REF!</v>
      </c>
    </row>
    <row r="85" spans="1:25" ht="15" hidden="1" x14ac:dyDescent="0.3">
      <c r="A85" s="212">
        <v>42062</v>
      </c>
      <c r="B85" s="198" t="s">
        <v>233</v>
      </c>
      <c r="C85" s="191"/>
      <c r="E85" s="191"/>
      <c r="F85" s="190"/>
      <c r="G85" s="192" t="s">
        <v>57</v>
      </c>
      <c r="H85" s="193">
        <v>501</v>
      </c>
      <c r="J85" s="195"/>
      <c r="K85" s="196">
        <v>303022701</v>
      </c>
      <c r="L85" s="194">
        <v>12.6</v>
      </c>
      <c r="M85" s="197"/>
      <c r="N85" s="198" t="str">
        <f t="shared" si="13"/>
        <v>B501ROYAL MAIL MIDLAND</v>
      </c>
      <c r="O85" s="206">
        <f t="shared" si="8"/>
        <v>303022701</v>
      </c>
      <c r="P85" s="207" t="str">
        <f t="shared" si="7"/>
        <v/>
      </c>
      <c r="Q85" s="199">
        <f t="shared" si="9"/>
        <v>12.6</v>
      </c>
      <c r="R85" s="70" t="s">
        <v>59</v>
      </c>
      <c r="T85" s="134" t="str">
        <f t="shared" si="10"/>
        <v>2701</v>
      </c>
      <c r="U85" s="134" t="str">
        <f t="shared" si="11"/>
        <v>30302</v>
      </c>
      <c r="V85" s="134" t="e">
        <f>VLOOKUP(T85,#REF!,2,FALSE)</f>
        <v>#REF!</v>
      </c>
      <c r="W85" s="134" t="e">
        <f>VLOOKUP(T85,#REF!,5,FALSE)</f>
        <v>#REF!</v>
      </c>
      <c r="X85" s="134" t="str">
        <f t="shared" si="12"/>
        <v>Yes</v>
      </c>
      <c r="Y85" s="134" t="e">
        <f>VLOOKUP(U85,#REF!,2,FALSE)</f>
        <v>#REF!</v>
      </c>
    </row>
    <row r="86" spans="1:25" s="37" customFormat="1" ht="15" x14ac:dyDescent="0.3">
      <c r="A86" s="212">
        <v>42062</v>
      </c>
      <c r="B86" s="198" t="s">
        <v>233</v>
      </c>
      <c r="C86" s="191"/>
      <c r="D86" s="190"/>
      <c r="E86" s="191"/>
      <c r="F86" s="190"/>
      <c r="G86" s="192" t="s">
        <v>57</v>
      </c>
      <c r="H86" s="193">
        <v>501</v>
      </c>
      <c r="I86" s="194"/>
      <c r="J86" s="195"/>
      <c r="K86" s="196">
        <v>303032701</v>
      </c>
      <c r="L86" s="194">
        <v>352.91</v>
      </c>
      <c r="M86" s="197"/>
      <c r="N86" s="198" t="str">
        <f t="shared" si="13"/>
        <v>B501ROYAL MAIL MIDLAND</v>
      </c>
      <c r="O86" s="206">
        <f t="shared" si="8"/>
        <v>303032701</v>
      </c>
      <c r="P86" s="207" t="str">
        <f t="shared" si="7"/>
        <v/>
      </c>
      <c r="Q86" s="199">
        <f t="shared" si="9"/>
        <v>352.91</v>
      </c>
      <c r="R86" s="70" t="s">
        <v>59</v>
      </c>
      <c r="S86" s="136"/>
      <c r="T86" s="134" t="str">
        <f t="shared" si="10"/>
        <v>2701</v>
      </c>
      <c r="U86" s="134" t="str">
        <f t="shared" si="11"/>
        <v>30303</v>
      </c>
      <c r="V86" s="134" t="e">
        <f>VLOOKUP(T86,#REF!,2,FALSE)</f>
        <v>#REF!</v>
      </c>
      <c r="W86" s="134" t="e">
        <f>VLOOKUP(T86,#REF!,5,FALSE)</f>
        <v>#REF!</v>
      </c>
      <c r="X86" s="134">
        <f t="shared" si="12"/>
        <v>0</v>
      </c>
      <c r="Y86" s="134" t="e">
        <f>VLOOKUP(U86,#REF!,2,FALSE)</f>
        <v>#REF!</v>
      </c>
    </row>
    <row r="87" spans="1:25" ht="15" hidden="1" x14ac:dyDescent="0.3">
      <c r="A87" s="212">
        <v>42062</v>
      </c>
      <c r="B87" s="198" t="s">
        <v>234</v>
      </c>
      <c r="C87" s="191"/>
      <c r="E87" s="191"/>
      <c r="F87" s="190"/>
      <c r="G87" s="192" t="s">
        <v>57</v>
      </c>
      <c r="H87" s="193">
        <v>501</v>
      </c>
      <c r="J87" s="195"/>
      <c r="K87" s="196">
        <v>600165005</v>
      </c>
      <c r="L87" s="194">
        <v>274.47000000000003</v>
      </c>
      <c r="M87" s="197"/>
      <c r="N87" s="198" t="str">
        <f t="shared" si="13"/>
        <v>B501ROYAL MAIL VAT</v>
      </c>
      <c r="O87" s="206">
        <f t="shared" si="8"/>
        <v>600165005</v>
      </c>
      <c r="P87" s="207" t="str">
        <f t="shared" si="7"/>
        <v/>
      </c>
      <c r="Q87" s="199">
        <f t="shared" si="9"/>
        <v>274.47000000000003</v>
      </c>
      <c r="R87" s="70" t="s">
        <v>59</v>
      </c>
      <c r="T87" s="134" t="str">
        <f t="shared" si="10"/>
        <v>5005</v>
      </c>
      <c r="U87" s="134" t="str">
        <f t="shared" si="11"/>
        <v>60016</v>
      </c>
      <c r="V87" s="134" t="e">
        <f>VLOOKUP(T87,#REF!,2,FALSE)</f>
        <v>#REF!</v>
      </c>
      <c r="W87" s="134" t="e">
        <f>VLOOKUP(T87,#REF!,5,FALSE)</f>
        <v>#REF!</v>
      </c>
      <c r="X87" s="134">
        <f t="shared" si="12"/>
        <v>0</v>
      </c>
      <c r="Y87" s="134" t="e">
        <f>VLOOKUP(U87,#REF!,2,FALSE)</f>
        <v>#REF!</v>
      </c>
    </row>
    <row r="88" spans="1:25" x14ac:dyDescent="0.2">
      <c r="I88" s="194" t="s">
        <v>52</v>
      </c>
    </row>
    <row r="89" spans="1:25" x14ac:dyDescent="0.2">
      <c r="I89" s="194" t="s">
        <v>52</v>
      </c>
    </row>
    <row r="90" spans="1:25" x14ac:dyDescent="0.2">
      <c r="I90" s="194" t="s">
        <v>52</v>
      </c>
    </row>
    <row r="91" spans="1:25" x14ac:dyDescent="0.2">
      <c r="I91" s="194" t="s">
        <v>52</v>
      </c>
    </row>
    <row r="92" spans="1:25" x14ac:dyDescent="0.2">
      <c r="I92" s="194" t="s">
        <v>52</v>
      </c>
    </row>
    <row r="93" spans="1:25" x14ac:dyDescent="0.2">
      <c r="I93" s="194" t="s">
        <v>52</v>
      </c>
    </row>
    <row r="94" spans="1:25" x14ac:dyDescent="0.2">
      <c r="I94" s="194" t="s">
        <v>52</v>
      </c>
    </row>
    <row r="95" spans="1:25" x14ac:dyDescent="0.2">
      <c r="I95" s="194" t="s">
        <v>52</v>
      </c>
    </row>
    <row r="96" spans="1:25" x14ac:dyDescent="0.2">
      <c r="I96" s="194" t="s">
        <v>52</v>
      </c>
    </row>
    <row r="97" spans="9:9" x14ac:dyDescent="0.2">
      <c r="I97" s="194" t="s">
        <v>52</v>
      </c>
    </row>
    <row r="98" spans="9:9" x14ac:dyDescent="0.2">
      <c r="I98" s="194" t="s">
        <v>52</v>
      </c>
    </row>
    <row r="99" spans="9:9" x14ac:dyDescent="0.2">
      <c r="I99" s="194" t="s">
        <v>52</v>
      </c>
    </row>
    <row r="100" spans="9:9" x14ac:dyDescent="0.2">
      <c r="I100" s="194" t="s">
        <v>52</v>
      </c>
    </row>
    <row r="101" spans="9:9" x14ac:dyDescent="0.2">
      <c r="I101" s="194" t="s">
        <v>52</v>
      </c>
    </row>
    <row r="102" spans="9:9" x14ac:dyDescent="0.2">
      <c r="I102" s="194" t="s">
        <v>52</v>
      </c>
    </row>
    <row r="103" spans="9:9" x14ac:dyDescent="0.2">
      <c r="I103" s="194" t="s">
        <v>52</v>
      </c>
    </row>
    <row r="104" spans="9:9" x14ac:dyDescent="0.2">
      <c r="I104" s="194" t="s">
        <v>52</v>
      </c>
    </row>
    <row r="105" spans="9:9" x14ac:dyDescent="0.2">
      <c r="I105" s="194" t="s">
        <v>52</v>
      </c>
    </row>
    <row r="106" spans="9:9" x14ac:dyDescent="0.2">
      <c r="I106" s="194" t="s">
        <v>52</v>
      </c>
    </row>
    <row r="107" spans="9:9" x14ac:dyDescent="0.2">
      <c r="I107" s="194" t="s">
        <v>52</v>
      </c>
    </row>
    <row r="108" spans="9:9" x14ac:dyDescent="0.2">
      <c r="I108" s="194" t="s">
        <v>52</v>
      </c>
    </row>
    <row r="109" spans="9:9" x14ac:dyDescent="0.2">
      <c r="I109" s="194" t="s">
        <v>52</v>
      </c>
    </row>
    <row r="110" spans="9:9" x14ac:dyDescent="0.2">
      <c r="I110" s="194" t="s">
        <v>52</v>
      </c>
    </row>
    <row r="111" spans="9:9" x14ac:dyDescent="0.2">
      <c r="I111" s="194" t="s">
        <v>52</v>
      </c>
    </row>
    <row r="112" spans="9:9" x14ac:dyDescent="0.2">
      <c r="I112" s="194" t="s">
        <v>52</v>
      </c>
    </row>
    <row r="113" spans="9:9" x14ac:dyDescent="0.2">
      <c r="I113" s="194" t="s">
        <v>52</v>
      </c>
    </row>
    <row r="114" spans="9:9" x14ac:dyDescent="0.2">
      <c r="I114" s="194" t="s">
        <v>52</v>
      </c>
    </row>
    <row r="115" spans="9:9" x14ac:dyDescent="0.2">
      <c r="I115" s="194" t="s">
        <v>52</v>
      </c>
    </row>
    <row r="116" spans="9:9" x14ac:dyDescent="0.2">
      <c r="I116" s="194" t="s">
        <v>52</v>
      </c>
    </row>
    <row r="117" spans="9:9" x14ac:dyDescent="0.2">
      <c r="I117" s="194" t="s">
        <v>52</v>
      </c>
    </row>
    <row r="118" spans="9:9" x14ac:dyDescent="0.2">
      <c r="I118" s="194" t="s">
        <v>52</v>
      </c>
    </row>
    <row r="119" spans="9:9" x14ac:dyDescent="0.2">
      <c r="I119" s="194" t="s">
        <v>52</v>
      </c>
    </row>
    <row r="120" spans="9:9" x14ac:dyDescent="0.2">
      <c r="I120" s="194" t="s">
        <v>52</v>
      </c>
    </row>
    <row r="121" spans="9:9" x14ac:dyDescent="0.2">
      <c r="I121" s="194" t="s">
        <v>52</v>
      </c>
    </row>
    <row r="122" spans="9:9" x14ac:dyDescent="0.2">
      <c r="I122" s="194" t="s">
        <v>52</v>
      </c>
    </row>
    <row r="123" spans="9:9" x14ac:dyDescent="0.2">
      <c r="I123" s="194" t="s">
        <v>52</v>
      </c>
    </row>
    <row r="124" spans="9:9" x14ac:dyDescent="0.2">
      <c r="I124" s="194" t="s">
        <v>52</v>
      </c>
    </row>
    <row r="125" spans="9:9" x14ac:dyDescent="0.2">
      <c r="I125" s="194" t="s">
        <v>52</v>
      </c>
    </row>
    <row r="126" spans="9:9" x14ac:dyDescent="0.2">
      <c r="I126" s="194" t="s">
        <v>52</v>
      </c>
    </row>
    <row r="127" spans="9:9" x14ac:dyDescent="0.2">
      <c r="I127" s="194" t="s">
        <v>52</v>
      </c>
    </row>
    <row r="128" spans="9:9" x14ac:dyDescent="0.2">
      <c r="I128" s="194" t="s">
        <v>52</v>
      </c>
    </row>
    <row r="129" spans="9:9" x14ac:dyDescent="0.2">
      <c r="I129" s="194" t="s">
        <v>52</v>
      </c>
    </row>
    <row r="130" spans="9:9" x14ac:dyDescent="0.2">
      <c r="I130" s="194" t="s">
        <v>52</v>
      </c>
    </row>
    <row r="131" spans="9:9" x14ac:dyDescent="0.2">
      <c r="I131" s="194" t="s">
        <v>52</v>
      </c>
    </row>
    <row r="132" spans="9:9" x14ac:dyDescent="0.2">
      <c r="I132" s="194" t="s">
        <v>52</v>
      </c>
    </row>
    <row r="133" spans="9:9" x14ac:dyDescent="0.2">
      <c r="I133" s="194" t="s">
        <v>52</v>
      </c>
    </row>
    <row r="134" spans="9:9" x14ac:dyDescent="0.2">
      <c r="I134" s="194" t="s">
        <v>52</v>
      </c>
    </row>
    <row r="135" spans="9:9" x14ac:dyDescent="0.2">
      <c r="I135" s="194" t="s">
        <v>52</v>
      </c>
    </row>
    <row r="136" spans="9:9" x14ac:dyDescent="0.2">
      <c r="I136" s="194" t="s">
        <v>52</v>
      </c>
    </row>
    <row r="137" spans="9:9" x14ac:dyDescent="0.2">
      <c r="I137" s="194" t="s">
        <v>52</v>
      </c>
    </row>
    <row r="138" spans="9:9" x14ac:dyDescent="0.2">
      <c r="I138" s="194" t="s">
        <v>52</v>
      </c>
    </row>
    <row r="139" spans="9:9" x14ac:dyDescent="0.2">
      <c r="I139" s="194" t="s">
        <v>52</v>
      </c>
    </row>
    <row r="140" spans="9:9" x14ac:dyDescent="0.2">
      <c r="I140" s="194" t="s">
        <v>52</v>
      </c>
    </row>
    <row r="141" spans="9:9" x14ac:dyDescent="0.2">
      <c r="I141" s="194" t="s">
        <v>52</v>
      </c>
    </row>
    <row r="142" spans="9:9" x14ac:dyDescent="0.2">
      <c r="I142" s="194" t="s">
        <v>52</v>
      </c>
    </row>
    <row r="143" spans="9:9" x14ac:dyDescent="0.2">
      <c r="I143" s="194" t="s">
        <v>52</v>
      </c>
    </row>
    <row r="144" spans="9:9" x14ac:dyDescent="0.2">
      <c r="I144" s="194" t="s">
        <v>52</v>
      </c>
    </row>
    <row r="145" spans="9:9" x14ac:dyDescent="0.2">
      <c r="I145" s="194" t="s">
        <v>52</v>
      </c>
    </row>
    <row r="146" spans="9:9" x14ac:dyDescent="0.2">
      <c r="I146" s="194" t="s">
        <v>52</v>
      </c>
    </row>
    <row r="147" spans="9:9" x14ac:dyDescent="0.2">
      <c r="I147" s="194" t="s">
        <v>52</v>
      </c>
    </row>
    <row r="148" spans="9:9" x14ac:dyDescent="0.2">
      <c r="I148" s="194" t="s">
        <v>52</v>
      </c>
    </row>
    <row r="149" spans="9:9" x14ac:dyDescent="0.2">
      <c r="I149" s="194" t="s">
        <v>52</v>
      </c>
    </row>
    <row r="150" spans="9:9" x14ac:dyDescent="0.2">
      <c r="I150" s="194" t="s">
        <v>52</v>
      </c>
    </row>
    <row r="151" spans="9:9" x14ac:dyDescent="0.2">
      <c r="I151" s="194" t="s">
        <v>52</v>
      </c>
    </row>
    <row r="152" spans="9:9" x14ac:dyDescent="0.2">
      <c r="I152" s="194" t="s">
        <v>52</v>
      </c>
    </row>
    <row r="153" spans="9:9" x14ac:dyDescent="0.2">
      <c r="I153" s="194" t="s">
        <v>52</v>
      </c>
    </row>
    <row r="154" spans="9:9" x14ac:dyDescent="0.2">
      <c r="I154" s="194" t="s">
        <v>52</v>
      </c>
    </row>
    <row r="155" spans="9:9" x14ac:dyDescent="0.2">
      <c r="I155" s="194" t="s">
        <v>52</v>
      </c>
    </row>
    <row r="156" spans="9:9" x14ac:dyDescent="0.2">
      <c r="I156" s="194" t="s">
        <v>52</v>
      </c>
    </row>
    <row r="157" spans="9:9" x14ac:dyDescent="0.2">
      <c r="I157" s="194" t="s">
        <v>52</v>
      </c>
    </row>
    <row r="158" spans="9:9" x14ac:dyDescent="0.2">
      <c r="I158" s="194" t="s">
        <v>52</v>
      </c>
    </row>
    <row r="159" spans="9:9" x14ac:dyDescent="0.2">
      <c r="I159" s="194" t="s">
        <v>52</v>
      </c>
    </row>
    <row r="160" spans="9:9" x14ac:dyDescent="0.2">
      <c r="I160" s="194" t="s">
        <v>52</v>
      </c>
    </row>
    <row r="161" spans="9:9" x14ac:dyDescent="0.2">
      <c r="I161" s="194" t="s">
        <v>52</v>
      </c>
    </row>
    <row r="162" spans="9:9" x14ac:dyDescent="0.2">
      <c r="I162" s="194" t="s">
        <v>52</v>
      </c>
    </row>
    <row r="163" spans="9:9" x14ac:dyDescent="0.2">
      <c r="I163" s="194" t="s">
        <v>52</v>
      </c>
    </row>
    <row r="164" spans="9:9" x14ac:dyDescent="0.2">
      <c r="I164" s="194" t="s">
        <v>52</v>
      </c>
    </row>
    <row r="165" spans="9:9" x14ac:dyDescent="0.2">
      <c r="I165" s="194" t="s">
        <v>52</v>
      </c>
    </row>
    <row r="166" spans="9:9" x14ac:dyDescent="0.2">
      <c r="I166" s="194" t="s">
        <v>52</v>
      </c>
    </row>
  </sheetData>
  <autoFilter ref="A6:AC216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RowHeight="12.75" x14ac:dyDescent="0.2"/>
  <cols>
    <col min="1" max="1" width="10" style="212" customWidth="1"/>
    <col min="2" max="2" width="29.28515625" style="198" customWidth="1"/>
    <col min="3" max="3" width="10.7109375" style="163" customWidth="1"/>
    <col min="4" max="4" width="13.28515625" style="190" customWidth="1"/>
    <col min="5" max="5" width="14.85546875" style="163" bestFit="1" customWidth="1"/>
    <col min="6" max="6" width="14.5703125" style="163" customWidth="1"/>
    <col min="7" max="7" width="14.42578125" style="163" customWidth="1"/>
    <col min="8" max="8" width="4.5703125" style="209" customWidth="1"/>
    <col min="9" max="9" width="7.28515625" style="210" customWidth="1"/>
    <col min="10" max="10" width="3.28515625" style="194" customWidth="1"/>
    <col min="11" max="11" width="14.28515625" style="194" customWidth="1"/>
    <col min="12" max="12" width="13.28515625" style="211" customWidth="1"/>
    <col min="13" max="13" width="14.42578125" style="194" customWidth="1"/>
    <col min="14" max="14" width="13.28515625" style="194" bestFit="1" customWidth="1"/>
    <col min="15" max="15" width="27.42578125" style="198" bestFit="1" customWidth="1"/>
    <col min="16" max="16" width="10.5703125" style="198" bestFit="1" customWidth="1"/>
    <col min="17" max="17" width="8.85546875" style="198"/>
    <col min="18" max="18" width="11.7109375" style="199" customWidth="1"/>
    <col min="19" max="19" width="8.85546875" style="198"/>
    <col min="20" max="20" width="3.140625" style="14" customWidth="1"/>
    <col min="21" max="22" width="9.140625" style="144"/>
    <col min="23" max="23" width="28.5703125" style="144" bestFit="1" customWidth="1"/>
    <col min="24" max="26" width="9.140625" style="144"/>
    <col min="27" max="16384" width="9.140625" style="14"/>
  </cols>
  <sheetData>
    <row r="1" spans="1:26" s="37" customFormat="1" ht="18.75" customHeight="1" x14ac:dyDescent="0.2">
      <c r="A1" s="237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161"/>
      <c r="P1" s="161"/>
      <c r="Q1" s="161"/>
      <c r="R1" s="162"/>
      <c r="S1" s="161"/>
      <c r="U1" s="144"/>
      <c r="V1" s="144"/>
      <c r="W1" s="144"/>
      <c r="X1" s="144"/>
      <c r="Y1" s="144"/>
      <c r="Z1" s="144"/>
    </row>
    <row r="2" spans="1:26" s="37" customFormat="1" ht="18.75" customHeight="1" x14ac:dyDescent="0.2">
      <c r="A2" s="238">
        <v>42064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161"/>
      <c r="P2" s="161"/>
      <c r="Q2" s="161"/>
      <c r="R2" s="162"/>
      <c r="S2" s="161"/>
      <c r="U2" s="144"/>
      <c r="V2" s="144"/>
      <c r="W2" s="144"/>
      <c r="X2" s="144"/>
      <c r="Y2" s="144"/>
      <c r="Z2" s="144"/>
    </row>
    <row r="3" spans="1:26" s="37" customFormat="1" ht="18.75" customHeight="1" x14ac:dyDescent="0.2">
      <c r="A3" s="212"/>
      <c r="B3" s="161"/>
      <c r="C3" s="163"/>
      <c r="D3" s="163"/>
      <c r="E3" s="163"/>
      <c r="F3" s="163"/>
      <c r="G3" s="163"/>
      <c r="H3" s="239" t="s">
        <v>110</v>
      </c>
      <c r="I3" s="240"/>
      <c r="J3" s="240"/>
      <c r="K3" s="240"/>
      <c r="L3" s="240"/>
      <c r="M3" s="240"/>
      <c r="N3" s="241"/>
      <c r="O3" s="161"/>
      <c r="P3" s="161"/>
      <c r="Q3" s="161"/>
      <c r="R3" s="162"/>
      <c r="S3" s="161"/>
      <c r="U3" s="144"/>
      <c r="V3" s="144"/>
      <c r="W3" s="144"/>
      <c r="X3" s="144"/>
      <c r="Y3" s="144"/>
      <c r="Z3" s="144"/>
    </row>
    <row r="4" spans="1:26" s="37" customFormat="1" ht="18.75" customHeight="1" x14ac:dyDescent="0.2">
      <c r="A4" s="213" t="s">
        <v>50</v>
      </c>
      <c r="B4" s="214" t="s">
        <v>153</v>
      </c>
      <c r="C4" s="165" t="s">
        <v>154</v>
      </c>
      <c r="D4" s="164" t="s">
        <v>111</v>
      </c>
      <c r="E4" s="165" t="s">
        <v>112</v>
      </c>
      <c r="F4" s="215" t="s">
        <v>4</v>
      </c>
      <c r="G4" s="164" t="s">
        <v>113</v>
      </c>
      <c r="H4" s="242" t="s">
        <v>114</v>
      </c>
      <c r="I4" s="242"/>
      <c r="J4" s="166" t="s">
        <v>115</v>
      </c>
      <c r="K4" s="167" t="s">
        <v>116</v>
      </c>
      <c r="L4" s="168" t="s">
        <v>117</v>
      </c>
      <c r="M4" s="167" t="s">
        <v>48</v>
      </c>
      <c r="N4" s="169" t="s">
        <v>49</v>
      </c>
      <c r="O4" s="170"/>
      <c r="P4" s="170"/>
      <c r="Q4" s="170"/>
      <c r="R4" s="171"/>
      <c r="S4" s="170"/>
      <c r="U4" s="144"/>
      <c r="V4" s="144"/>
      <c r="W4" s="144"/>
      <c r="X4" s="144"/>
      <c r="Y4" s="144"/>
      <c r="Z4" s="144"/>
    </row>
    <row r="5" spans="1:26" s="37" customFormat="1" ht="18.75" customHeight="1" x14ac:dyDescent="0.2">
      <c r="A5" s="216"/>
      <c r="B5" s="217"/>
      <c r="C5" s="173" t="s">
        <v>155</v>
      </c>
      <c r="D5" s="172" t="s">
        <v>118</v>
      </c>
      <c r="E5" s="173" t="s">
        <v>119</v>
      </c>
      <c r="F5" s="218" t="s">
        <v>139</v>
      </c>
      <c r="G5" s="172"/>
      <c r="H5" s="174" t="s">
        <v>57</v>
      </c>
      <c r="I5" s="175" t="s">
        <v>120</v>
      </c>
      <c r="J5" s="176"/>
      <c r="K5" s="177"/>
      <c r="L5" s="178"/>
      <c r="M5" s="179"/>
      <c r="N5" s="180"/>
      <c r="O5" s="243" t="s">
        <v>51</v>
      </c>
      <c r="P5" s="243"/>
      <c r="Q5" s="243"/>
      <c r="R5" s="243"/>
      <c r="S5" s="243"/>
      <c r="U5" s="144"/>
      <c r="V5" s="144"/>
      <c r="W5" s="144"/>
      <c r="X5" s="144" t="s">
        <v>93</v>
      </c>
      <c r="Y5" s="144"/>
      <c r="Z5" s="144"/>
    </row>
    <row r="6" spans="1:26" ht="18.75" customHeight="1" thickBot="1" x14ac:dyDescent="0.25">
      <c r="A6" s="219"/>
      <c r="B6" s="220"/>
      <c r="C6" s="182" t="s">
        <v>14</v>
      </c>
      <c r="D6" s="181" t="s">
        <v>14</v>
      </c>
      <c r="E6" s="182" t="s">
        <v>14</v>
      </c>
      <c r="F6" s="221"/>
      <c r="G6" s="181" t="s">
        <v>14</v>
      </c>
      <c r="H6" s="183"/>
      <c r="I6" s="184"/>
      <c r="J6" s="185"/>
      <c r="K6" s="186"/>
      <c r="L6" s="187" t="s">
        <v>14</v>
      </c>
      <c r="M6" s="186" t="s">
        <v>14</v>
      </c>
      <c r="N6" s="183" t="s">
        <v>14</v>
      </c>
      <c r="O6" s="188" t="s">
        <v>53</v>
      </c>
      <c r="P6" s="188" t="s">
        <v>54</v>
      </c>
      <c r="Q6" s="188" t="s">
        <v>55</v>
      </c>
      <c r="R6" s="189" t="s">
        <v>44</v>
      </c>
      <c r="S6" s="188" t="s">
        <v>56</v>
      </c>
      <c r="U6" s="144" t="s">
        <v>91</v>
      </c>
      <c r="V6" s="144" t="s">
        <v>95</v>
      </c>
      <c r="W6" s="144" t="s">
        <v>0</v>
      </c>
      <c r="X6" s="144" t="s">
        <v>5</v>
      </c>
      <c r="Y6" s="144" t="s">
        <v>5</v>
      </c>
      <c r="Z6" s="144" t="s">
        <v>15</v>
      </c>
    </row>
    <row r="7" spans="1:26" ht="16.5" hidden="1" customHeight="1" x14ac:dyDescent="0.3">
      <c r="A7" s="212">
        <v>42093</v>
      </c>
      <c r="B7" s="198" t="s">
        <v>156</v>
      </c>
      <c r="C7" s="191">
        <v>3763.21</v>
      </c>
      <c r="D7" s="200"/>
      <c r="E7" s="201"/>
      <c r="F7" s="222">
        <f t="shared" ref="F7:F58" si="0">SUM(C7:E7)</f>
        <v>3763.21</v>
      </c>
      <c r="G7" s="200"/>
      <c r="H7" s="192" t="s">
        <v>57</v>
      </c>
      <c r="I7" s="202" t="s">
        <v>121</v>
      </c>
      <c r="J7" s="203"/>
      <c r="K7" s="204"/>
      <c r="L7" s="196">
        <v>600255064</v>
      </c>
      <c r="M7" s="194">
        <f>SUM(C7:C7)</f>
        <v>3763.21</v>
      </c>
      <c r="N7" s="197"/>
      <c r="O7" s="198" t="str">
        <f>CONCATENATE(,H7,I7,J7,K7,B7)</f>
        <v>BSantGROUP TREASURY</v>
      </c>
      <c r="P7" s="206">
        <f>+L7</f>
        <v>600255064</v>
      </c>
      <c r="Q7" s="207" t="str">
        <f>IF(M7&gt;0,""," ")</f>
        <v/>
      </c>
      <c r="R7" s="199">
        <f>+M7+N7</f>
        <v>3763.21</v>
      </c>
      <c r="S7" s="70" t="s">
        <v>59</v>
      </c>
      <c r="U7" s="144" t="str">
        <f t="shared" ref="U7:U58" si="1">RIGHT(P7,4)</f>
        <v>5064</v>
      </c>
      <c r="V7" s="144" t="str">
        <f t="shared" ref="V7:V45" si="2">LEFT(P7,5)</f>
        <v>60025</v>
      </c>
      <c r="W7" s="144" t="e">
        <f>VLOOKUP(U7,#REF!,2,FALSE)</f>
        <v>#REF!</v>
      </c>
      <c r="X7" s="144" t="e">
        <f>VLOOKUP(U7,#REF!,5,FALSE)</f>
        <v>#REF!</v>
      </c>
      <c r="Y7" s="144">
        <f>IF(R7&gt;250,,"Yes")</f>
        <v>0</v>
      </c>
      <c r="Z7" s="144" t="e">
        <f>VLOOKUP(V7,#REF!,2,FALSE)</f>
        <v>#REF!</v>
      </c>
    </row>
    <row r="8" spans="1:26" ht="16.5" hidden="1" customHeight="1" x14ac:dyDescent="0.3">
      <c r="A8" s="212">
        <v>42067</v>
      </c>
      <c r="B8" s="161" t="s">
        <v>157</v>
      </c>
      <c r="C8" s="191"/>
      <c r="D8" s="163">
        <v>153.56</v>
      </c>
      <c r="E8" s="201"/>
      <c r="F8" s="222">
        <f t="shared" si="0"/>
        <v>153.56</v>
      </c>
      <c r="G8" s="200"/>
      <c r="H8" s="192" t="s">
        <v>57</v>
      </c>
      <c r="I8" s="202">
        <v>516</v>
      </c>
      <c r="J8" s="203"/>
      <c r="K8" s="204"/>
      <c r="L8" s="196" t="s">
        <v>122</v>
      </c>
      <c r="M8" s="194">
        <f>D8</f>
        <v>153.56</v>
      </c>
      <c r="N8" s="197"/>
      <c r="O8" s="198" t="str">
        <f>CONCATENATE(,H8,I8,J8,K8,B8)</f>
        <v>B516UNPAID DD - HG/GM HARGET</v>
      </c>
      <c r="P8" s="206" t="str">
        <f>+L8</f>
        <v>68001 9080</v>
      </c>
      <c r="Q8" s="207" t="str">
        <f>IF(M8&gt;0,""," ")</f>
        <v/>
      </c>
      <c r="R8" s="199">
        <f>+M8+N8</f>
        <v>153.56</v>
      </c>
      <c r="S8" s="70" t="s">
        <v>59</v>
      </c>
      <c r="U8" s="144" t="str">
        <f t="shared" si="1"/>
        <v>9080</v>
      </c>
      <c r="V8" s="144" t="str">
        <f t="shared" si="2"/>
        <v>68001</v>
      </c>
      <c r="W8" s="144" t="e">
        <f>VLOOKUP(U8,#REF!,2,FALSE)</f>
        <v>#REF!</v>
      </c>
      <c r="X8" s="144" t="e">
        <f>VLOOKUP(U8,#REF!,5,FALSE)</f>
        <v>#REF!</v>
      </c>
      <c r="Y8" s="144" t="str">
        <f t="shared" ref="Y8:Y71" si="3">IF(R8&gt;250,,"Yes")</f>
        <v>Yes</v>
      </c>
      <c r="Z8" s="144" t="e">
        <f>VLOOKUP(V8,#REF!,2,FALSE)</f>
        <v>#REF!</v>
      </c>
    </row>
    <row r="9" spans="1:26" ht="16.5" hidden="1" customHeight="1" x14ac:dyDescent="0.3">
      <c r="A9" s="212">
        <v>42067</v>
      </c>
      <c r="B9" s="161" t="s">
        <v>158</v>
      </c>
      <c r="C9" s="191"/>
      <c r="D9" s="163">
        <v>92.26</v>
      </c>
      <c r="E9" s="201"/>
      <c r="F9" s="222">
        <f t="shared" si="0"/>
        <v>92.26</v>
      </c>
      <c r="G9" s="200"/>
      <c r="H9" s="192" t="s">
        <v>57</v>
      </c>
      <c r="I9" s="202">
        <v>516</v>
      </c>
      <c r="J9" s="203"/>
      <c r="K9" s="204"/>
      <c r="L9" s="196" t="s">
        <v>122</v>
      </c>
      <c r="M9" s="194">
        <f t="shared" ref="M9:M17" si="4">D9</f>
        <v>92.26</v>
      </c>
      <c r="N9" s="197"/>
      <c r="O9" s="198" t="str">
        <f t="shared" ref="O9:O72" si="5">CONCATENATE(,H9,I9,J9,K9,B9)</f>
        <v>B516UNPAID DD - ANGELA JOY HEARNE</v>
      </c>
      <c r="P9" s="206" t="str">
        <f t="shared" ref="P9:P26" si="6">+L9</f>
        <v>68001 9080</v>
      </c>
      <c r="Q9" s="207" t="str">
        <f t="shared" ref="Q9:Q26" si="7">IF(M9&gt;0,""," ")</f>
        <v/>
      </c>
      <c r="R9" s="199">
        <f t="shared" ref="R9:R26" si="8">+M9+N9</f>
        <v>92.26</v>
      </c>
      <c r="S9" s="70" t="s">
        <v>59</v>
      </c>
      <c r="U9" s="144" t="str">
        <f t="shared" si="1"/>
        <v>9080</v>
      </c>
      <c r="V9" s="144" t="str">
        <f t="shared" si="2"/>
        <v>68001</v>
      </c>
      <c r="W9" s="144" t="e">
        <f>VLOOKUP(U9,#REF!,2,FALSE)</f>
        <v>#REF!</v>
      </c>
      <c r="X9" s="144" t="e">
        <f>VLOOKUP(U9,#REF!,5,FALSE)</f>
        <v>#REF!</v>
      </c>
      <c r="Y9" s="144" t="str">
        <f t="shared" si="3"/>
        <v>Yes</v>
      </c>
      <c r="Z9" s="144" t="e">
        <f>VLOOKUP(V9,#REF!,2,FALSE)</f>
        <v>#REF!</v>
      </c>
    </row>
    <row r="10" spans="1:26" ht="16.5" hidden="1" customHeight="1" x14ac:dyDescent="0.3">
      <c r="A10" s="212">
        <v>42067</v>
      </c>
      <c r="B10" s="161" t="s">
        <v>159</v>
      </c>
      <c r="C10" s="191"/>
      <c r="D10" s="163">
        <v>141</v>
      </c>
      <c r="E10" s="201"/>
      <c r="F10" s="222">
        <f t="shared" si="0"/>
        <v>141</v>
      </c>
      <c r="G10" s="200"/>
      <c r="H10" s="192" t="s">
        <v>57</v>
      </c>
      <c r="I10" s="202">
        <v>516</v>
      </c>
      <c r="J10" s="203"/>
      <c r="K10" s="204"/>
      <c r="L10" s="196" t="s">
        <v>122</v>
      </c>
      <c r="M10" s="194">
        <f t="shared" si="4"/>
        <v>141</v>
      </c>
      <c r="N10" s="197"/>
      <c r="O10" s="198" t="str">
        <f t="shared" si="5"/>
        <v>B516UNPAID DD - MRS TARSEM KAUR</v>
      </c>
      <c r="P10" s="206" t="str">
        <f t="shared" si="6"/>
        <v>68001 9080</v>
      </c>
      <c r="Q10" s="207" t="str">
        <f t="shared" si="7"/>
        <v/>
      </c>
      <c r="R10" s="199">
        <f t="shared" si="8"/>
        <v>141</v>
      </c>
      <c r="S10" s="70" t="s">
        <v>59</v>
      </c>
      <c r="U10" s="144" t="str">
        <f t="shared" si="1"/>
        <v>9080</v>
      </c>
      <c r="V10" s="144" t="str">
        <f t="shared" si="2"/>
        <v>68001</v>
      </c>
      <c r="W10" s="144" t="e">
        <f>VLOOKUP(U10,#REF!,2,FALSE)</f>
        <v>#REF!</v>
      </c>
      <c r="X10" s="144" t="e">
        <f>VLOOKUP(U10,#REF!,5,FALSE)</f>
        <v>#REF!</v>
      </c>
      <c r="Y10" s="144" t="str">
        <f t="shared" si="3"/>
        <v>Yes</v>
      </c>
      <c r="Z10" s="144" t="e">
        <f>VLOOKUP(V10,#REF!,2,FALSE)</f>
        <v>#REF!</v>
      </c>
    </row>
    <row r="11" spans="1:26" ht="16.5" hidden="1" customHeight="1" x14ac:dyDescent="0.3">
      <c r="A11" s="212">
        <v>42067</v>
      </c>
      <c r="B11" s="161" t="s">
        <v>160</v>
      </c>
      <c r="C11" s="191"/>
      <c r="D11" s="163">
        <v>100.23</v>
      </c>
      <c r="E11" s="201"/>
      <c r="F11" s="222">
        <f t="shared" si="0"/>
        <v>100.23</v>
      </c>
      <c r="G11" s="200"/>
      <c r="H11" s="192" t="s">
        <v>57</v>
      </c>
      <c r="I11" s="202">
        <v>516</v>
      </c>
      <c r="J11" s="203"/>
      <c r="K11" s="204"/>
      <c r="L11" s="196" t="s">
        <v>122</v>
      </c>
      <c r="M11" s="194">
        <f t="shared" si="4"/>
        <v>100.23</v>
      </c>
      <c r="N11" s="197"/>
      <c r="O11" s="198" t="str">
        <f t="shared" si="5"/>
        <v>B516UNPAID DD - MISS K M CORBETT</v>
      </c>
      <c r="P11" s="206" t="str">
        <f t="shared" si="6"/>
        <v>68001 9080</v>
      </c>
      <c r="Q11" s="207" t="str">
        <f t="shared" si="7"/>
        <v/>
      </c>
      <c r="R11" s="199">
        <f t="shared" si="8"/>
        <v>100.23</v>
      </c>
      <c r="S11" s="70" t="s">
        <v>59</v>
      </c>
      <c r="U11" s="144" t="str">
        <f t="shared" si="1"/>
        <v>9080</v>
      </c>
      <c r="V11" s="144" t="str">
        <f t="shared" si="2"/>
        <v>68001</v>
      </c>
      <c r="W11" s="144" t="e">
        <f>VLOOKUP(U11,#REF!,2,FALSE)</f>
        <v>#REF!</v>
      </c>
      <c r="X11" s="144" t="e">
        <f>VLOOKUP(U11,#REF!,5,FALSE)</f>
        <v>#REF!</v>
      </c>
      <c r="Y11" s="144" t="str">
        <f t="shared" si="3"/>
        <v>Yes</v>
      </c>
      <c r="Z11" s="144" t="e">
        <f>VLOOKUP(V11,#REF!,2,FALSE)</f>
        <v>#REF!</v>
      </c>
    </row>
    <row r="12" spans="1:26" ht="16.5" hidden="1" customHeight="1" x14ac:dyDescent="0.3">
      <c r="A12" s="212">
        <v>42067</v>
      </c>
      <c r="B12" s="161" t="s">
        <v>161</v>
      </c>
      <c r="C12" s="191"/>
      <c r="D12" s="163">
        <v>36</v>
      </c>
      <c r="E12" s="201"/>
      <c r="F12" s="222">
        <f t="shared" si="0"/>
        <v>36</v>
      </c>
      <c r="G12" s="200"/>
      <c r="H12" s="192" t="s">
        <v>57</v>
      </c>
      <c r="I12" s="202">
        <v>516</v>
      </c>
      <c r="J12" s="203"/>
      <c r="K12" s="204"/>
      <c r="L12" s="196" t="s">
        <v>122</v>
      </c>
      <c r="M12" s="194">
        <f t="shared" si="4"/>
        <v>36</v>
      </c>
      <c r="N12" s="197"/>
      <c r="O12" s="198" t="str">
        <f t="shared" si="5"/>
        <v>B516UNPAID DD - MISS G COCHRANE</v>
      </c>
      <c r="P12" s="206" t="str">
        <f t="shared" si="6"/>
        <v>68001 9080</v>
      </c>
      <c r="Q12" s="207" t="str">
        <f t="shared" si="7"/>
        <v/>
      </c>
      <c r="R12" s="199">
        <f t="shared" si="8"/>
        <v>36</v>
      </c>
      <c r="S12" s="70" t="s">
        <v>59</v>
      </c>
      <c r="U12" s="144" t="str">
        <f t="shared" si="1"/>
        <v>9080</v>
      </c>
      <c r="V12" s="144" t="str">
        <f t="shared" si="2"/>
        <v>68001</v>
      </c>
      <c r="W12" s="144" t="e">
        <f>VLOOKUP(U12,#REF!,2,FALSE)</f>
        <v>#REF!</v>
      </c>
      <c r="X12" s="144" t="e">
        <f>VLOOKUP(U12,#REF!,5,FALSE)</f>
        <v>#REF!</v>
      </c>
      <c r="Y12" s="144" t="str">
        <f t="shared" si="3"/>
        <v>Yes</v>
      </c>
      <c r="Z12" s="144" t="e">
        <f>VLOOKUP(V12,#REF!,2,FALSE)</f>
        <v>#REF!</v>
      </c>
    </row>
    <row r="13" spans="1:26" ht="16.5" hidden="1" customHeight="1" x14ac:dyDescent="0.3">
      <c r="A13" s="212">
        <v>42067</v>
      </c>
      <c r="B13" s="161" t="s">
        <v>162</v>
      </c>
      <c r="C13" s="191"/>
      <c r="D13" s="163">
        <v>112.94</v>
      </c>
      <c r="E13" s="201"/>
      <c r="F13" s="222">
        <f t="shared" si="0"/>
        <v>112.94</v>
      </c>
      <c r="G13" s="200"/>
      <c r="H13" s="192" t="s">
        <v>57</v>
      </c>
      <c r="I13" s="202">
        <v>516</v>
      </c>
      <c r="J13" s="203"/>
      <c r="K13" s="204"/>
      <c r="L13" s="196" t="s">
        <v>122</v>
      </c>
      <c r="M13" s="194">
        <f t="shared" si="4"/>
        <v>112.94</v>
      </c>
      <c r="N13" s="197"/>
      <c r="O13" s="198" t="str">
        <f t="shared" si="5"/>
        <v>B516UNPAID DD - MS M HANCOCK</v>
      </c>
      <c r="P13" s="206" t="str">
        <f t="shared" si="6"/>
        <v>68001 9080</v>
      </c>
      <c r="Q13" s="207" t="str">
        <f t="shared" si="7"/>
        <v/>
      </c>
      <c r="R13" s="199">
        <f t="shared" si="8"/>
        <v>112.94</v>
      </c>
      <c r="S13" s="70" t="s">
        <v>59</v>
      </c>
      <c r="U13" s="144" t="str">
        <f t="shared" si="1"/>
        <v>9080</v>
      </c>
      <c r="V13" s="144" t="str">
        <f t="shared" si="2"/>
        <v>68001</v>
      </c>
      <c r="W13" s="144" t="e">
        <f>VLOOKUP(U13,#REF!,2,FALSE)</f>
        <v>#REF!</v>
      </c>
      <c r="X13" s="144" t="e">
        <f>VLOOKUP(U13,#REF!,5,FALSE)</f>
        <v>#REF!</v>
      </c>
      <c r="Y13" s="144" t="str">
        <f t="shared" si="3"/>
        <v>Yes</v>
      </c>
      <c r="Z13" s="144" t="e">
        <f>VLOOKUP(V13,#REF!,2,FALSE)</f>
        <v>#REF!</v>
      </c>
    </row>
    <row r="14" spans="1:26" ht="16.5" hidden="1" customHeight="1" x14ac:dyDescent="0.3">
      <c r="A14" s="212">
        <v>42067</v>
      </c>
      <c r="B14" s="161" t="s">
        <v>163</v>
      </c>
      <c r="C14" s="191"/>
      <c r="D14" s="163">
        <v>55</v>
      </c>
      <c r="E14" s="201"/>
      <c r="F14" s="222">
        <f t="shared" si="0"/>
        <v>55</v>
      </c>
      <c r="G14" s="200"/>
      <c r="H14" s="192" t="s">
        <v>57</v>
      </c>
      <c r="I14" s="202">
        <v>516</v>
      </c>
      <c r="J14" s="203"/>
      <c r="K14" s="204"/>
      <c r="L14" s="196" t="s">
        <v>122</v>
      </c>
      <c r="M14" s="194">
        <f t="shared" si="4"/>
        <v>55</v>
      </c>
      <c r="N14" s="197"/>
      <c r="O14" s="198" t="str">
        <f t="shared" si="5"/>
        <v>B516UNPAID DD - MRS JALILA BROOKES</v>
      </c>
      <c r="P14" s="206" t="str">
        <f t="shared" si="6"/>
        <v>68001 9080</v>
      </c>
      <c r="Q14" s="207" t="str">
        <f t="shared" si="7"/>
        <v/>
      </c>
      <c r="R14" s="199">
        <f t="shared" si="8"/>
        <v>55</v>
      </c>
      <c r="S14" s="70" t="s">
        <v>59</v>
      </c>
      <c r="U14" s="144" t="str">
        <f t="shared" si="1"/>
        <v>9080</v>
      </c>
      <c r="V14" s="144" t="str">
        <f t="shared" si="2"/>
        <v>68001</v>
      </c>
      <c r="W14" s="144" t="e">
        <f>VLOOKUP(U14,#REF!,2,FALSE)</f>
        <v>#REF!</v>
      </c>
      <c r="X14" s="144" t="e">
        <f>VLOOKUP(U14,#REF!,5,FALSE)</f>
        <v>#REF!</v>
      </c>
      <c r="Y14" s="144" t="str">
        <f t="shared" si="3"/>
        <v>Yes</v>
      </c>
      <c r="Z14" s="144" t="e">
        <f>VLOOKUP(V14,#REF!,2,FALSE)</f>
        <v>#REF!</v>
      </c>
    </row>
    <row r="15" spans="1:26" ht="16.5" hidden="1" customHeight="1" x14ac:dyDescent="0.3">
      <c r="A15" s="212">
        <v>42067</v>
      </c>
      <c r="B15" s="161" t="s">
        <v>164</v>
      </c>
      <c r="C15" s="191"/>
      <c r="D15" s="163">
        <v>262</v>
      </c>
      <c r="E15" s="201"/>
      <c r="F15" s="222">
        <f t="shared" si="0"/>
        <v>262</v>
      </c>
      <c r="G15" s="200"/>
      <c r="H15" s="192" t="s">
        <v>57</v>
      </c>
      <c r="I15" s="202">
        <v>516</v>
      </c>
      <c r="J15" s="203"/>
      <c r="K15" s="204"/>
      <c r="L15" s="196" t="s">
        <v>122</v>
      </c>
      <c r="M15" s="194">
        <f t="shared" si="4"/>
        <v>262</v>
      </c>
      <c r="N15" s="197"/>
      <c r="O15" s="198" t="str">
        <f t="shared" si="5"/>
        <v>B516UNPAID DD - H ROCHE</v>
      </c>
      <c r="P15" s="206" t="str">
        <f t="shared" si="6"/>
        <v>68001 9080</v>
      </c>
      <c r="Q15" s="207" t="str">
        <f t="shared" si="7"/>
        <v/>
      </c>
      <c r="R15" s="199">
        <f t="shared" si="8"/>
        <v>262</v>
      </c>
      <c r="S15" s="70" t="s">
        <v>59</v>
      </c>
      <c r="U15" s="144" t="str">
        <f t="shared" si="1"/>
        <v>9080</v>
      </c>
      <c r="V15" s="144" t="str">
        <f t="shared" si="2"/>
        <v>68001</v>
      </c>
      <c r="W15" s="144" t="e">
        <f>VLOOKUP(U15,#REF!,2,FALSE)</f>
        <v>#REF!</v>
      </c>
      <c r="X15" s="144" t="e">
        <f>VLOOKUP(U15,#REF!,5,FALSE)</f>
        <v>#REF!</v>
      </c>
      <c r="Y15" s="144">
        <f t="shared" si="3"/>
        <v>0</v>
      </c>
      <c r="Z15" s="144" t="e">
        <f>VLOOKUP(V15,#REF!,2,FALSE)</f>
        <v>#REF!</v>
      </c>
    </row>
    <row r="16" spans="1:26" ht="16.5" hidden="1" customHeight="1" x14ac:dyDescent="0.3">
      <c r="A16" s="212">
        <v>42067</v>
      </c>
      <c r="B16" s="161" t="s">
        <v>165</v>
      </c>
      <c r="C16" s="191"/>
      <c r="D16" s="163">
        <v>161.12</v>
      </c>
      <c r="E16" s="201"/>
      <c r="F16" s="222">
        <f t="shared" si="0"/>
        <v>161.12</v>
      </c>
      <c r="G16" s="200"/>
      <c r="H16" s="192" t="s">
        <v>57</v>
      </c>
      <c r="I16" s="202">
        <v>516</v>
      </c>
      <c r="J16" s="203"/>
      <c r="K16" s="204"/>
      <c r="L16" s="196" t="s">
        <v>122</v>
      </c>
      <c r="M16" s="194">
        <f t="shared" si="4"/>
        <v>161.12</v>
      </c>
      <c r="N16" s="197"/>
      <c r="O16" s="198" t="str">
        <f t="shared" si="5"/>
        <v>B516UNPAID DD - M DIXON</v>
      </c>
      <c r="P16" s="206" t="str">
        <f t="shared" si="6"/>
        <v>68001 9080</v>
      </c>
      <c r="Q16" s="207" t="str">
        <f t="shared" si="7"/>
        <v/>
      </c>
      <c r="R16" s="199">
        <f t="shared" si="8"/>
        <v>161.12</v>
      </c>
      <c r="S16" s="70" t="s">
        <v>59</v>
      </c>
      <c r="U16" s="144" t="str">
        <f t="shared" si="1"/>
        <v>9080</v>
      </c>
      <c r="V16" s="144" t="str">
        <f t="shared" si="2"/>
        <v>68001</v>
      </c>
      <c r="W16" s="144" t="e">
        <f>VLOOKUP(U16,#REF!,2,FALSE)</f>
        <v>#REF!</v>
      </c>
      <c r="X16" s="144" t="e">
        <f>VLOOKUP(U16,#REF!,5,FALSE)</f>
        <v>#REF!</v>
      </c>
      <c r="Y16" s="144" t="str">
        <f t="shared" si="3"/>
        <v>Yes</v>
      </c>
      <c r="Z16" s="144" t="e">
        <f>VLOOKUP(V16,#REF!,2,FALSE)</f>
        <v>#REF!</v>
      </c>
    </row>
    <row r="17" spans="1:26" ht="16.5" hidden="1" customHeight="1" x14ac:dyDescent="0.3">
      <c r="A17" s="212">
        <v>42067</v>
      </c>
      <c r="B17" s="161" t="s">
        <v>166</v>
      </c>
      <c r="C17" s="191"/>
      <c r="D17" s="163">
        <v>78</v>
      </c>
      <c r="E17" s="201"/>
      <c r="F17" s="222">
        <f t="shared" si="0"/>
        <v>78</v>
      </c>
      <c r="G17" s="200"/>
      <c r="H17" s="192" t="s">
        <v>57</v>
      </c>
      <c r="I17" s="202">
        <v>516</v>
      </c>
      <c r="J17" s="203"/>
      <c r="K17" s="204"/>
      <c r="L17" s="196" t="s">
        <v>122</v>
      </c>
      <c r="M17" s="194">
        <f t="shared" si="4"/>
        <v>78</v>
      </c>
      <c r="N17" s="197"/>
      <c r="O17" s="198" t="str">
        <f t="shared" si="5"/>
        <v>B516UNPAID DD - KYLE PAUL TOON</v>
      </c>
      <c r="P17" s="206" t="str">
        <f t="shared" si="6"/>
        <v>68001 9080</v>
      </c>
      <c r="Q17" s="207" t="str">
        <f t="shared" si="7"/>
        <v/>
      </c>
      <c r="R17" s="199">
        <f t="shared" si="8"/>
        <v>78</v>
      </c>
      <c r="S17" s="70" t="s">
        <v>59</v>
      </c>
      <c r="U17" s="144" t="str">
        <f t="shared" si="1"/>
        <v>9080</v>
      </c>
      <c r="V17" s="144" t="str">
        <f t="shared" si="2"/>
        <v>68001</v>
      </c>
      <c r="W17" s="144" t="e">
        <f>VLOOKUP(U17,#REF!,2,FALSE)</f>
        <v>#REF!</v>
      </c>
      <c r="X17" s="144" t="e">
        <f>VLOOKUP(U17,#REF!,5,FALSE)</f>
        <v>#REF!</v>
      </c>
      <c r="Y17" s="144" t="str">
        <f t="shared" si="3"/>
        <v>Yes</v>
      </c>
      <c r="Z17" s="144" t="e">
        <f>VLOOKUP(V17,#REF!,2,FALSE)</f>
        <v>#REF!</v>
      </c>
    </row>
    <row r="18" spans="1:26" ht="16.5" hidden="1" customHeight="1" x14ac:dyDescent="0.3">
      <c r="A18" s="212">
        <v>42068</v>
      </c>
      <c r="B18" s="161" t="s">
        <v>167</v>
      </c>
      <c r="C18" s="191"/>
      <c r="D18" s="163">
        <v>249.21</v>
      </c>
      <c r="E18" s="201"/>
      <c r="F18" s="222">
        <f t="shared" si="0"/>
        <v>249.21</v>
      </c>
      <c r="G18" s="200"/>
      <c r="H18" s="192" t="s">
        <v>57</v>
      </c>
      <c r="I18" s="202">
        <v>517</v>
      </c>
      <c r="J18" s="203"/>
      <c r="K18" s="204"/>
      <c r="L18" s="196" t="s">
        <v>122</v>
      </c>
      <c r="M18" s="194">
        <f>D18</f>
        <v>249.21</v>
      </c>
      <c r="N18" s="197"/>
      <c r="O18" s="198" t="str">
        <f t="shared" si="5"/>
        <v>B517UNPAID DD - MISS J M WOOD</v>
      </c>
      <c r="P18" s="206" t="str">
        <f t="shared" si="6"/>
        <v>68001 9080</v>
      </c>
      <c r="Q18" s="207" t="str">
        <f t="shared" si="7"/>
        <v/>
      </c>
      <c r="R18" s="199">
        <f t="shared" si="8"/>
        <v>249.21</v>
      </c>
      <c r="S18" s="70" t="s">
        <v>59</v>
      </c>
      <c r="U18" s="144" t="str">
        <f t="shared" si="1"/>
        <v>9080</v>
      </c>
      <c r="V18" s="144" t="str">
        <f t="shared" si="2"/>
        <v>68001</v>
      </c>
      <c r="W18" s="144" t="e">
        <f>VLOOKUP(U18,#REF!,2,FALSE)</f>
        <v>#REF!</v>
      </c>
      <c r="X18" s="144" t="e">
        <f>VLOOKUP(U18,#REF!,5,FALSE)</f>
        <v>#REF!</v>
      </c>
      <c r="Y18" s="144" t="str">
        <f t="shared" si="3"/>
        <v>Yes</v>
      </c>
      <c r="Z18" s="144" t="e">
        <f>VLOOKUP(V18,#REF!,2,FALSE)</f>
        <v>#REF!</v>
      </c>
    </row>
    <row r="19" spans="1:26" ht="16.5" hidden="1" customHeight="1" x14ac:dyDescent="0.3">
      <c r="A19" s="212">
        <v>42073</v>
      </c>
      <c r="B19" s="198" t="s">
        <v>168</v>
      </c>
      <c r="C19" s="191"/>
      <c r="D19" s="190">
        <v>1795975</v>
      </c>
      <c r="E19" s="201"/>
      <c r="F19" s="222">
        <f t="shared" si="0"/>
        <v>1795975</v>
      </c>
      <c r="G19" s="200"/>
      <c r="H19" s="192" t="s">
        <v>57</v>
      </c>
      <c r="I19" s="202">
        <v>518</v>
      </c>
      <c r="J19" s="203"/>
      <c r="K19" s="204"/>
      <c r="L19" s="196">
        <v>680035003</v>
      </c>
      <c r="M19" s="194">
        <v>1749883</v>
      </c>
      <c r="N19" s="197"/>
      <c r="O19" s="198" t="str">
        <f t="shared" si="5"/>
        <v>B518LCC GEN CITY FUND</v>
      </c>
      <c r="P19" s="206">
        <f t="shared" si="6"/>
        <v>680035003</v>
      </c>
      <c r="Q19" s="207" t="str">
        <f t="shared" si="7"/>
        <v/>
      </c>
      <c r="R19" s="199">
        <f t="shared" si="8"/>
        <v>1749883</v>
      </c>
      <c r="S19" s="70" t="s">
        <v>59</v>
      </c>
      <c r="U19" s="144" t="str">
        <f t="shared" si="1"/>
        <v>5003</v>
      </c>
      <c r="V19" s="144" t="str">
        <f t="shared" si="2"/>
        <v>68003</v>
      </c>
      <c r="W19" s="144" t="e">
        <f>VLOOKUP(U19,#REF!,2,FALSE)</f>
        <v>#REF!</v>
      </c>
      <c r="X19" s="144" t="e">
        <f>VLOOKUP(U19,#REF!,5,FALSE)</f>
        <v>#REF!</v>
      </c>
      <c r="Y19" s="144">
        <f t="shared" si="3"/>
        <v>0</v>
      </c>
      <c r="Z19" s="144" t="e">
        <f>VLOOKUP(V19,#REF!,2,FALSE)</f>
        <v>#REF!</v>
      </c>
    </row>
    <row r="20" spans="1:26" s="37" customFormat="1" ht="16.5" hidden="1" customHeight="1" x14ac:dyDescent="0.3">
      <c r="A20" s="212">
        <v>42073</v>
      </c>
      <c r="B20" s="198" t="s">
        <v>168</v>
      </c>
      <c r="C20" s="191"/>
      <c r="D20" s="190"/>
      <c r="E20" s="201"/>
      <c r="F20" s="222">
        <f t="shared" si="0"/>
        <v>0</v>
      </c>
      <c r="G20" s="200"/>
      <c r="H20" s="192" t="s">
        <v>57</v>
      </c>
      <c r="I20" s="202">
        <v>518</v>
      </c>
      <c r="J20" s="203"/>
      <c r="K20" s="204"/>
      <c r="L20" s="196">
        <v>680035017</v>
      </c>
      <c r="M20" s="194">
        <v>46092</v>
      </c>
      <c r="N20" s="197"/>
      <c r="O20" s="198" t="str">
        <f t="shared" si="5"/>
        <v>B518LCC GEN CITY FUND</v>
      </c>
      <c r="P20" s="206">
        <f t="shared" si="6"/>
        <v>680035017</v>
      </c>
      <c r="Q20" s="207" t="str">
        <f t="shared" si="7"/>
        <v/>
      </c>
      <c r="R20" s="199">
        <f t="shared" si="8"/>
        <v>46092</v>
      </c>
      <c r="S20" s="70" t="s">
        <v>59</v>
      </c>
      <c r="U20" s="144" t="str">
        <f t="shared" si="1"/>
        <v>5017</v>
      </c>
      <c r="V20" s="144" t="str">
        <f t="shared" si="2"/>
        <v>68003</v>
      </c>
      <c r="W20" s="144" t="e">
        <f>VLOOKUP(U20,#REF!,2,FALSE)</f>
        <v>#REF!</v>
      </c>
      <c r="X20" s="144" t="e">
        <f>VLOOKUP(U20,#REF!,5,FALSE)</f>
        <v>#REF!</v>
      </c>
      <c r="Y20" s="144">
        <f t="shared" si="3"/>
        <v>0</v>
      </c>
      <c r="Z20" s="144" t="e">
        <f>VLOOKUP(V20,#REF!,2,FALSE)</f>
        <v>#REF!</v>
      </c>
    </row>
    <row r="21" spans="1:26" s="37" customFormat="1" ht="16.5" hidden="1" customHeight="1" x14ac:dyDescent="0.3">
      <c r="A21" s="212">
        <v>42073</v>
      </c>
      <c r="B21" s="198" t="s">
        <v>169</v>
      </c>
      <c r="C21" s="191"/>
      <c r="D21" s="190">
        <v>298062.09999999998</v>
      </c>
      <c r="E21" s="201"/>
      <c r="F21" s="222">
        <f t="shared" si="0"/>
        <v>298062.09999999998</v>
      </c>
      <c r="G21" s="200"/>
      <c r="H21" s="192" t="s">
        <v>57</v>
      </c>
      <c r="I21" s="202">
        <v>519</v>
      </c>
      <c r="J21" s="203"/>
      <c r="K21" s="204"/>
      <c r="L21" s="196">
        <v>680035002</v>
      </c>
      <c r="M21" s="194">
        <v>290522.2</v>
      </c>
      <c r="N21" s="197"/>
      <c r="O21" s="198" t="str">
        <f t="shared" si="5"/>
        <v>B519LCC LPA PRECEPT</v>
      </c>
      <c r="P21" s="206">
        <f t="shared" si="6"/>
        <v>680035002</v>
      </c>
      <c r="Q21" s="207" t="str">
        <f t="shared" si="7"/>
        <v/>
      </c>
      <c r="R21" s="199">
        <f t="shared" si="8"/>
        <v>290522.2</v>
      </c>
      <c r="S21" s="70" t="s">
        <v>59</v>
      </c>
      <c r="U21" s="144" t="str">
        <f t="shared" si="1"/>
        <v>5002</v>
      </c>
      <c r="V21" s="144" t="str">
        <f t="shared" si="2"/>
        <v>68003</v>
      </c>
      <c r="W21" s="144" t="e">
        <f>VLOOKUP(U21,#REF!,2,FALSE)</f>
        <v>#REF!</v>
      </c>
      <c r="X21" s="144" t="e">
        <f>VLOOKUP(U21,#REF!,5,FALSE)</f>
        <v>#REF!</v>
      </c>
      <c r="Y21" s="144">
        <f t="shared" si="3"/>
        <v>0</v>
      </c>
      <c r="Z21" s="144" t="e">
        <f>VLOOKUP(V21,#REF!,2,FALSE)</f>
        <v>#REF!</v>
      </c>
    </row>
    <row r="22" spans="1:26" s="37" customFormat="1" ht="16.5" hidden="1" customHeight="1" x14ac:dyDescent="0.3">
      <c r="A22" s="212">
        <v>42073</v>
      </c>
      <c r="B22" s="198" t="s">
        <v>169</v>
      </c>
      <c r="C22" s="191"/>
      <c r="D22" s="190"/>
      <c r="E22" s="201"/>
      <c r="F22" s="222">
        <f t="shared" si="0"/>
        <v>0</v>
      </c>
      <c r="G22" s="200"/>
      <c r="H22" s="192" t="s">
        <v>57</v>
      </c>
      <c r="I22" s="202">
        <v>519</v>
      </c>
      <c r="J22" s="203"/>
      <c r="K22" s="204"/>
      <c r="L22" s="196">
        <v>680035906</v>
      </c>
      <c r="M22" s="194">
        <v>7539.9</v>
      </c>
      <c r="N22" s="197"/>
      <c r="O22" s="198" t="str">
        <f t="shared" si="5"/>
        <v>B519LCC LPA PRECEPT</v>
      </c>
      <c r="P22" s="206">
        <f t="shared" si="6"/>
        <v>680035906</v>
      </c>
      <c r="Q22" s="207" t="str">
        <f t="shared" si="7"/>
        <v/>
      </c>
      <c r="R22" s="199">
        <f t="shared" si="8"/>
        <v>7539.9</v>
      </c>
      <c r="S22" s="70" t="s">
        <v>59</v>
      </c>
      <c r="U22" s="144" t="str">
        <f t="shared" si="1"/>
        <v>5906</v>
      </c>
      <c r="V22" s="144" t="str">
        <f t="shared" si="2"/>
        <v>68003</v>
      </c>
      <c r="W22" s="144" t="e">
        <f>VLOOKUP(U22,#REF!,2,FALSE)</f>
        <v>#REF!</v>
      </c>
      <c r="X22" s="144" t="e">
        <f>VLOOKUP(U22,#REF!,5,FALSE)</f>
        <v>#REF!</v>
      </c>
      <c r="Y22" s="144">
        <f t="shared" si="3"/>
        <v>0</v>
      </c>
      <c r="Z22" s="144" t="e">
        <f>VLOOKUP(V22,#REF!,2,FALSE)</f>
        <v>#REF!</v>
      </c>
    </row>
    <row r="23" spans="1:26" ht="16.5" hidden="1" customHeight="1" x14ac:dyDescent="0.3">
      <c r="A23" s="212">
        <v>42074</v>
      </c>
      <c r="B23" s="198" t="s">
        <v>170</v>
      </c>
      <c r="C23" s="191"/>
      <c r="D23" s="190">
        <v>111532</v>
      </c>
      <c r="E23" s="201"/>
      <c r="F23" s="222">
        <f t="shared" si="0"/>
        <v>111532</v>
      </c>
      <c r="G23" s="200"/>
      <c r="H23" s="192" t="s">
        <v>57</v>
      </c>
      <c r="I23" s="202">
        <v>520</v>
      </c>
      <c r="J23" s="203"/>
      <c r="K23" s="204"/>
      <c r="L23" s="196">
        <v>680035000</v>
      </c>
      <c r="M23" s="194">
        <v>97542</v>
      </c>
      <c r="N23" s="197"/>
      <c r="O23" s="198" t="str">
        <f t="shared" si="5"/>
        <v>B520LEICESTER &amp; RUTLAND PRECEPT</v>
      </c>
      <c r="P23" s="206">
        <f t="shared" si="6"/>
        <v>680035000</v>
      </c>
      <c r="Q23" s="207" t="str">
        <f t="shared" si="7"/>
        <v/>
      </c>
      <c r="R23" s="199">
        <f t="shared" si="8"/>
        <v>97542</v>
      </c>
      <c r="S23" s="70" t="s">
        <v>59</v>
      </c>
      <c r="U23" s="144" t="str">
        <f t="shared" si="1"/>
        <v>5000</v>
      </c>
      <c r="V23" s="144" t="str">
        <f t="shared" si="2"/>
        <v>68003</v>
      </c>
      <c r="W23" s="144" t="e">
        <f>VLOOKUP(U23,#REF!,2,FALSE)</f>
        <v>#REF!</v>
      </c>
      <c r="X23" s="144" t="e">
        <f>VLOOKUP(U23,#REF!,5,FALSE)</f>
        <v>#REF!</v>
      </c>
      <c r="Y23" s="144">
        <f t="shared" si="3"/>
        <v>0</v>
      </c>
      <c r="Z23" s="144" t="e">
        <f>VLOOKUP(V23,#REF!,2,FALSE)</f>
        <v>#REF!</v>
      </c>
    </row>
    <row r="24" spans="1:26" ht="16.5" hidden="1" customHeight="1" x14ac:dyDescent="0.3">
      <c r="A24" s="212">
        <v>42074</v>
      </c>
      <c r="B24" s="198" t="s">
        <v>170</v>
      </c>
      <c r="C24" s="191"/>
      <c r="E24" s="201"/>
      <c r="F24" s="222">
        <f t="shared" si="0"/>
        <v>0</v>
      </c>
      <c r="G24" s="200"/>
      <c r="H24" s="192" t="s">
        <v>57</v>
      </c>
      <c r="I24" s="202">
        <v>520</v>
      </c>
      <c r="J24" s="203"/>
      <c r="K24" s="204"/>
      <c r="L24" s="196">
        <v>680035907</v>
      </c>
      <c r="M24" s="194">
        <v>2535</v>
      </c>
      <c r="N24" s="197"/>
      <c r="O24" s="198" t="str">
        <f t="shared" si="5"/>
        <v>B520LEICESTER &amp; RUTLAND PRECEPT</v>
      </c>
      <c r="P24" s="206">
        <f t="shared" si="6"/>
        <v>680035907</v>
      </c>
      <c r="Q24" s="207" t="str">
        <f t="shared" si="7"/>
        <v/>
      </c>
      <c r="R24" s="199">
        <f t="shared" si="8"/>
        <v>2535</v>
      </c>
      <c r="S24" s="70" t="s">
        <v>59</v>
      </c>
      <c r="U24" s="144" t="str">
        <f t="shared" si="1"/>
        <v>5907</v>
      </c>
      <c r="V24" s="144" t="str">
        <f t="shared" si="2"/>
        <v>68003</v>
      </c>
      <c r="W24" s="144" t="e">
        <f>VLOOKUP(U24,#REF!,2,FALSE)</f>
        <v>#REF!</v>
      </c>
      <c r="X24" s="144" t="e">
        <f>VLOOKUP(U24,#REF!,5,FALSE)</f>
        <v>#REF!</v>
      </c>
      <c r="Y24" s="144">
        <f t="shared" si="3"/>
        <v>0</v>
      </c>
      <c r="Z24" s="144" t="e">
        <f>VLOOKUP(V24,#REF!,2,FALSE)</f>
        <v>#REF!</v>
      </c>
    </row>
    <row r="25" spans="1:26" ht="16.5" hidden="1" customHeight="1" x14ac:dyDescent="0.3">
      <c r="A25" s="212">
        <v>42074</v>
      </c>
      <c r="B25" s="198" t="s">
        <v>170</v>
      </c>
      <c r="C25" s="191"/>
      <c r="E25" s="201"/>
      <c r="F25" s="222">
        <f t="shared" si="0"/>
        <v>0</v>
      </c>
      <c r="G25" s="200"/>
      <c r="H25" s="192" t="s">
        <v>57</v>
      </c>
      <c r="I25" s="202">
        <v>520</v>
      </c>
      <c r="J25" s="203"/>
      <c r="K25" s="204"/>
      <c r="L25" s="196">
        <v>680035919</v>
      </c>
      <c r="M25" s="194">
        <v>11696</v>
      </c>
      <c r="N25" s="197"/>
      <c r="O25" s="198" t="str">
        <f t="shared" si="5"/>
        <v>B520LEICESTER &amp; RUTLAND PRECEPT</v>
      </c>
      <c r="P25" s="206">
        <f t="shared" si="6"/>
        <v>680035919</v>
      </c>
      <c r="Q25" s="207" t="str">
        <f t="shared" si="7"/>
        <v/>
      </c>
      <c r="R25" s="199">
        <f t="shared" si="8"/>
        <v>11696</v>
      </c>
      <c r="S25" s="70" t="s">
        <v>59</v>
      </c>
      <c r="U25" s="144" t="str">
        <f t="shared" si="1"/>
        <v>5919</v>
      </c>
      <c r="V25" s="144" t="str">
        <f t="shared" si="2"/>
        <v>68003</v>
      </c>
      <c r="W25" s="144" t="e">
        <f>VLOOKUP(U25,#REF!,2,FALSE)</f>
        <v>#REF!</v>
      </c>
      <c r="X25" s="144" t="e">
        <f>VLOOKUP(U25,#REF!,5,FALSE)</f>
        <v>#REF!</v>
      </c>
      <c r="Y25" s="144">
        <f t="shared" si="3"/>
        <v>0</v>
      </c>
      <c r="Z25" s="144" t="e">
        <f>VLOOKUP(V25,#REF!,2,FALSE)</f>
        <v>#REF!</v>
      </c>
    </row>
    <row r="26" spans="1:26" ht="16.5" hidden="1" customHeight="1" x14ac:dyDescent="0.3">
      <c r="A26" s="212">
        <v>42074</v>
      </c>
      <c r="B26" s="198" t="s">
        <v>170</v>
      </c>
      <c r="C26" s="191"/>
      <c r="E26" s="201"/>
      <c r="F26" s="222">
        <f t="shared" si="0"/>
        <v>0</v>
      </c>
      <c r="G26" s="200"/>
      <c r="H26" s="192" t="s">
        <v>57</v>
      </c>
      <c r="I26" s="202">
        <v>520</v>
      </c>
      <c r="J26" s="203"/>
      <c r="K26" s="204"/>
      <c r="L26" s="196">
        <v>680035923</v>
      </c>
      <c r="N26" s="197">
        <v>241</v>
      </c>
      <c r="O26" s="198" t="str">
        <f t="shared" si="5"/>
        <v>B520LEICESTER &amp; RUTLAND PRECEPT</v>
      </c>
      <c r="P26" s="206">
        <f t="shared" si="6"/>
        <v>680035923</v>
      </c>
      <c r="Q26" s="207" t="str">
        <f t="shared" si="7"/>
        <v xml:space="preserve"> </v>
      </c>
      <c r="R26" s="199">
        <f t="shared" si="8"/>
        <v>241</v>
      </c>
      <c r="S26" s="70" t="s">
        <v>59</v>
      </c>
      <c r="U26" s="144" t="str">
        <f t="shared" si="1"/>
        <v>5923</v>
      </c>
      <c r="V26" s="144" t="str">
        <f t="shared" si="2"/>
        <v>68003</v>
      </c>
      <c r="W26" s="144" t="e">
        <f>VLOOKUP(U26,#REF!,2,FALSE)</f>
        <v>#REF!</v>
      </c>
      <c r="X26" s="144" t="e">
        <f>VLOOKUP(U26,#REF!,5,FALSE)</f>
        <v>#REF!</v>
      </c>
      <c r="Y26" s="144" t="str">
        <f t="shared" si="3"/>
        <v>Yes</v>
      </c>
      <c r="Z26" s="144" t="e">
        <f>VLOOKUP(V26,#REF!,2,FALSE)</f>
        <v>#REF!</v>
      </c>
    </row>
    <row r="27" spans="1:26" ht="16.5" hidden="1" customHeight="1" x14ac:dyDescent="0.3">
      <c r="A27" s="212">
        <v>42081</v>
      </c>
      <c r="B27" s="161" t="s">
        <v>171</v>
      </c>
      <c r="C27" s="191"/>
      <c r="D27" s="163">
        <v>83</v>
      </c>
      <c r="E27" s="201"/>
      <c r="F27" s="222">
        <f t="shared" si="0"/>
        <v>83</v>
      </c>
      <c r="G27" s="200"/>
      <c r="H27" s="192" t="s">
        <v>57</v>
      </c>
      <c r="I27" s="202">
        <v>521</v>
      </c>
      <c r="J27" s="203"/>
      <c r="K27" s="204"/>
      <c r="L27" s="196" t="s">
        <v>122</v>
      </c>
      <c r="M27" s="194">
        <f t="shared" ref="M27:M36" si="9">D27</f>
        <v>83</v>
      </c>
      <c r="N27" s="197"/>
      <c r="O27" s="198" t="str">
        <f t="shared" si="5"/>
        <v>B521UNPAID DD - PARTRIDGE &amp; BROO</v>
      </c>
      <c r="P27" s="206" t="str">
        <f>+L27</f>
        <v>68001 9080</v>
      </c>
      <c r="Q27" s="207" t="str">
        <f>IF(M27&gt;0,""," ")</f>
        <v/>
      </c>
      <c r="R27" s="199">
        <f>+M27+N27</f>
        <v>83</v>
      </c>
      <c r="S27" s="70" t="s">
        <v>59</v>
      </c>
      <c r="U27" s="144" t="str">
        <f t="shared" si="1"/>
        <v>9080</v>
      </c>
      <c r="V27" s="144" t="str">
        <f t="shared" si="2"/>
        <v>68001</v>
      </c>
      <c r="W27" s="144" t="e">
        <f>VLOOKUP(U27,#REF!,2,FALSE)</f>
        <v>#REF!</v>
      </c>
      <c r="X27" s="144" t="e">
        <f>VLOOKUP(U27,#REF!,5,FALSE)</f>
        <v>#REF!</v>
      </c>
      <c r="Y27" s="144" t="str">
        <f t="shared" si="3"/>
        <v>Yes</v>
      </c>
      <c r="Z27" s="144" t="e">
        <f>VLOOKUP(V27,#REF!,2,FALSE)</f>
        <v>#REF!</v>
      </c>
    </row>
    <row r="28" spans="1:26" ht="16.5" hidden="1" customHeight="1" x14ac:dyDescent="0.3">
      <c r="A28" s="212">
        <v>42081</v>
      </c>
      <c r="B28" s="161" t="s">
        <v>172</v>
      </c>
      <c r="C28" s="191"/>
      <c r="D28" s="163">
        <v>67</v>
      </c>
      <c r="E28" s="201"/>
      <c r="F28" s="222">
        <f t="shared" si="0"/>
        <v>67</v>
      </c>
      <c r="G28" s="200"/>
      <c r="H28" s="192" t="s">
        <v>57</v>
      </c>
      <c r="I28" s="202">
        <v>521</v>
      </c>
      <c r="J28" s="203"/>
      <c r="K28" s="204"/>
      <c r="L28" s="196" t="s">
        <v>122</v>
      </c>
      <c r="M28" s="194">
        <f t="shared" si="9"/>
        <v>67</v>
      </c>
      <c r="N28" s="197"/>
      <c r="O28" s="198" t="str">
        <f t="shared" si="5"/>
        <v>B521UNPAID DD - MISS ANNA M REEVES</v>
      </c>
      <c r="P28" s="206" t="str">
        <f t="shared" ref="P28:P91" si="10">+L28</f>
        <v>68001 9080</v>
      </c>
      <c r="Q28" s="207" t="str">
        <f t="shared" ref="Q28:Q91" si="11">IF(M28&gt;0,""," ")</f>
        <v/>
      </c>
      <c r="R28" s="199">
        <f t="shared" ref="R28:R91" si="12">+M28+N28</f>
        <v>67</v>
      </c>
      <c r="S28" s="70" t="s">
        <v>59</v>
      </c>
      <c r="U28" s="144" t="str">
        <f t="shared" si="1"/>
        <v>9080</v>
      </c>
      <c r="V28" s="144" t="str">
        <f t="shared" si="2"/>
        <v>68001</v>
      </c>
      <c r="W28" s="144" t="e">
        <f>VLOOKUP(U28,#REF!,2,FALSE)</f>
        <v>#REF!</v>
      </c>
      <c r="X28" s="144" t="e">
        <f>VLOOKUP(U28,#REF!,5,FALSE)</f>
        <v>#REF!</v>
      </c>
      <c r="Y28" s="144" t="str">
        <f t="shared" si="3"/>
        <v>Yes</v>
      </c>
      <c r="Z28" s="144" t="e">
        <f>VLOOKUP(V28,#REF!,2,FALSE)</f>
        <v>#REF!</v>
      </c>
    </row>
    <row r="29" spans="1:26" ht="16.5" hidden="1" customHeight="1" x14ac:dyDescent="0.3">
      <c r="A29" s="212">
        <v>42081</v>
      </c>
      <c r="B29" s="161" t="s">
        <v>173</v>
      </c>
      <c r="C29" s="191"/>
      <c r="D29" s="163">
        <v>612</v>
      </c>
      <c r="E29" s="201"/>
      <c r="F29" s="222">
        <f t="shared" si="0"/>
        <v>612</v>
      </c>
      <c r="G29" s="200"/>
      <c r="H29" s="192" t="s">
        <v>57</v>
      </c>
      <c r="I29" s="202">
        <v>521</v>
      </c>
      <c r="J29" s="203"/>
      <c r="K29" s="204"/>
      <c r="L29" s="196" t="s">
        <v>122</v>
      </c>
      <c r="M29" s="194">
        <f t="shared" si="9"/>
        <v>612</v>
      </c>
      <c r="N29" s="197"/>
      <c r="O29" s="198" t="str">
        <f t="shared" si="5"/>
        <v>B521UNPAID DD - B HANSRANI</v>
      </c>
      <c r="P29" s="206" t="str">
        <f t="shared" si="10"/>
        <v>68001 9080</v>
      </c>
      <c r="Q29" s="207" t="str">
        <f t="shared" si="11"/>
        <v/>
      </c>
      <c r="R29" s="199">
        <f t="shared" si="12"/>
        <v>612</v>
      </c>
      <c r="S29" s="70" t="s">
        <v>59</v>
      </c>
      <c r="U29" s="144" t="str">
        <f t="shared" si="1"/>
        <v>9080</v>
      </c>
      <c r="V29" s="144" t="str">
        <f t="shared" si="2"/>
        <v>68001</v>
      </c>
      <c r="W29" s="144" t="e">
        <f>VLOOKUP(U29,#REF!,2,FALSE)</f>
        <v>#REF!</v>
      </c>
      <c r="X29" s="144" t="e">
        <f>VLOOKUP(U29,#REF!,5,FALSE)</f>
        <v>#REF!</v>
      </c>
      <c r="Y29" s="144">
        <f t="shared" si="3"/>
        <v>0</v>
      </c>
      <c r="Z29" s="144" t="e">
        <f>VLOOKUP(V29,#REF!,2,FALSE)</f>
        <v>#REF!</v>
      </c>
    </row>
    <row r="30" spans="1:26" ht="16.5" hidden="1" customHeight="1" x14ac:dyDescent="0.3">
      <c r="A30" s="212">
        <v>42081</v>
      </c>
      <c r="B30" s="161" t="s">
        <v>174</v>
      </c>
      <c r="C30" s="191"/>
      <c r="D30" s="163">
        <v>111</v>
      </c>
      <c r="E30" s="201"/>
      <c r="F30" s="222">
        <f t="shared" si="0"/>
        <v>111</v>
      </c>
      <c r="G30" s="200"/>
      <c r="H30" s="192" t="s">
        <v>57</v>
      </c>
      <c r="I30" s="202">
        <v>521</v>
      </c>
      <c r="J30" s="203"/>
      <c r="K30" s="204"/>
      <c r="L30" s="196" t="s">
        <v>122</v>
      </c>
      <c r="M30" s="194">
        <f t="shared" si="9"/>
        <v>111</v>
      </c>
      <c r="N30" s="197"/>
      <c r="O30" s="198" t="str">
        <f t="shared" si="5"/>
        <v>B521UNPAID DD - V RUPARELIA</v>
      </c>
      <c r="P30" s="206" t="str">
        <f t="shared" si="10"/>
        <v>68001 9080</v>
      </c>
      <c r="Q30" s="207" t="str">
        <f t="shared" si="11"/>
        <v/>
      </c>
      <c r="R30" s="199">
        <f t="shared" si="12"/>
        <v>111</v>
      </c>
      <c r="S30" s="70" t="s">
        <v>59</v>
      </c>
      <c r="U30" s="144" t="str">
        <f t="shared" si="1"/>
        <v>9080</v>
      </c>
      <c r="V30" s="144" t="str">
        <f t="shared" si="2"/>
        <v>68001</v>
      </c>
      <c r="W30" s="144" t="e">
        <f>VLOOKUP(U30,#REF!,2,FALSE)</f>
        <v>#REF!</v>
      </c>
      <c r="X30" s="144" t="e">
        <f>VLOOKUP(U30,#REF!,5,FALSE)</f>
        <v>#REF!</v>
      </c>
      <c r="Y30" s="144" t="str">
        <f t="shared" si="3"/>
        <v>Yes</v>
      </c>
      <c r="Z30" s="144" t="e">
        <f>VLOOKUP(V30,#REF!,2,FALSE)</f>
        <v>#REF!</v>
      </c>
    </row>
    <row r="31" spans="1:26" s="37" customFormat="1" ht="16.5" hidden="1" customHeight="1" x14ac:dyDescent="0.3">
      <c r="A31" s="212">
        <v>42081</v>
      </c>
      <c r="B31" s="161" t="s">
        <v>175</v>
      </c>
      <c r="C31" s="191"/>
      <c r="D31" s="163">
        <v>14.53</v>
      </c>
      <c r="E31" s="201"/>
      <c r="F31" s="222">
        <f t="shared" si="0"/>
        <v>14.53</v>
      </c>
      <c r="G31" s="200"/>
      <c r="H31" s="192" t="s">
        <v>57</v>
      </c>
      <c r="I31" s="202">
        <v>521</v>
      </c>
      <c r="J31" s="203"/>
      <c r="K31" s="204"/>
      <c r="L31" s="196" t="s">
        <v>122</v>
      </c>
      <c r="M31" s="194">
        <f t="shared" si="9"/>
        <v>14.53</v>
      </c>
      <c r="N31" s="197"/>
      <c r="O31" s="198" t="str">
        <f t="shared" si="5"/>
        <v>B521UNPAID DD - MISS K FORYSIAK</v>
      </c>
      <c r="P31" s="206" t="str">
        <f t="shared" si="10"/>
        <v>68001 9080</v>
      </c>
      <c r="Q31" s="207" t="str">
        <f t="shared" si="11"/>
        <v/>
      </c>
      <c r="R31" s="199">
        <f t="shared" si="12"/>
        <v>14.53</v>
      </c>
      <c r="S31" s="70" t="s">
        <v>59</v>
      </c>
      <c r="U31" s="144" t="str">
        <f t="shared" si="1"/>
        <v>9080</v>
      </c>
      <c r="V31" s="144" t="str">
        <f t="shared" si="2"/>
        <v>68001</v>
      </c>
      <c r="W31" s="144" t="e">
        <f>VLOOKUP(U31,#REF!,2,FALSE)</f>
        <v>#REF!</v>
      </c>
      <c r="X31" s="144" t="e">
        <f>VLOOKUP(U31,#REF!,5,FALSE)</f>
        <v>#REF!</v>
      </c>
      <c r="Y31" s="144" t="str">
        <f t="shared" si="3"/>
        <v>Yes</v>
      </c>
      <c r="Z31" s="144" t="e">
        <f>VLOOKUP(V31,#REF!,2,FALSE)</f>
        <v>#REF!</v>
      </c>
    </row>
    <row r="32" spans="1:26" s="37" customFormat="1" ht="16.5" hidden="1" customHeight="1" x14ac:dyDescent="0.3">
      <c r="A32" s="212">
        <v>42081</v>
      </c>
      <c r="B32" s="161" t="s">
        <v>176</v>
      </c>
      <c r="C32" s="191"/>
      <c r="D32" s="163">
        <v>86</v>
      </c>
      <c r="E32" s="201"/>
      <c r="F32" s="222">
        <f t="shared" si="0"/>
        <v>86</v>
      </c>
      <c r="G32" s="200"/>
      <c r="H32" s="192" t="s">
        <v>57</v>
      </c>
      <c r="I32" s="202">
        <v>521</v>
      </c>
      <c r="J32" s="203"/>
      <c r="K32" s="204"/>
      <c r="L32" s="196" t="s">
        <v>122</v>
      </c>
      <c r="M32" s="194">
        <f t="shared" si="9"/>
        <v>86</v>
      </c>
      <c r="N32" s="197"/>
      <c r="O32" s="198" t="str">
        <f t="shared" si="5"/>
        <v>B521UNPAID DD - M &amp; B PRESTON</v>
      </c>
      <c r="P32" s="206" t="str">
        <f t="shared" si="10"/>
        <v>68001 9080</v>
      </c>
      <c r="Q32" s="207" t="str">
        <f t="shared" si="11"/>
        <v/>
      </c>
      <c r="R32" s="199">
        <f t="shared" si="12"/>
        <v>86</v>
      </c>
      <c r="S32" s="70" t="s">
        <v>59</v>
      </c>
      <c r="U32" s="144" t="str">
        <f t="shared" si="1"/>
        <v>9080</v>
      </c>
      <c r="V32" s="144" t="str">
        <f t="shared" si="2"/>
        <v>68001</v>
      </c>
      <c r="W32" s="144" t="e">
        <f>VLOOKUP(U32,#REF!,2,FALSE)</f>
        <v>#REF!</v>
      </c>
      <c r="X32" s="144" t="e">
        <f>VLOOKUP(U32,#REF!,5,FALSE)</f>
        <v>#REF!</v>
      </c>
      <c r="Y32" s="144" t="str">
        <f t="shared" si="3"/>
        <v>Yes</v>
      </c>
      <c r="Z32" s="144" t="e">
        <f>VLOOKUP(V32,#REF!,2,FALSE)</f>
        <v>#REF!</v>
      </c>
    </row>
    <row r="33" spans="1:26" s="37" customFormat="1" ht="16.5" hidden="1" customHeight="1" x14ac:dyDescent="0.3">
      <c r="A33" s="212">
        <v>42081</v>
      </c>
      <c r="B33" s="161" t="s">
        <v>177</v>
      </c>
      <c r="C33" s="191"/>
      <c r="D33" s="163">
        <v>76.92</v>
      </c>
      <c r="E33" s="201"/>
      <c r="F33" s="222">
        <f t="shared" si="0"/>
        <v>76.92</v>
      </c>
      <c r="G33" s="200"/>
      <c r="H33" s="192" t="s">
        <v>57</v>
      </c>
      <c r="I33" s="202">
        <v>521</v>
      </c>
      <c r="J33" s="203"/>
      <c r="K33" s="204"/>
      <c r="L33" s="196" t="s">
        <v>122</v>
      </c>
      <c r="M33" s="194">
        <f t="shared" si="9"/>
        <v>76.92</v>
      </c>
      <c r="N33" s="197"/>
      <c r="O33" s="198" t="str">
        <f t="shared" si="5"/>
        <v>B521UNPAID DD - MR F READ</v>
      </c>
      <c r="P33" s="206" t="str">
        <f t="shared" si="10"/>
        <v>68001 9080</v>
      </c>
      <c r="Q33" s="207" t="str">
        <f t="shared" si="11"/>
        <v/>
      </c>
      <c r="R33" s="199">
        <f t="shared" si="12"/>
        <v>76.92</v>
      </c>
      <c r="S33" s="70" t="s">
        <v>59</v>
      </c>
      <c r="U33" s="144" t="str">
        <f t="shared" si="1"/>
        <v>9080</v>
      </c>
      <c r="V33" s="144" t="str">
        <f t="shared" si="2"/>
        <v>68001</v>
      </c>
      <c r="W33" s="144" t="e">
        <f>VLOOKUP(U33,#REF!,2,FALSE)</f>
        <v>#REF!</v>
      </c>
      <c r="X33" s="144" t="e">
        <f>VLOOKUP(U33,#REF!,5,FALSE)</f>
        <v>#REF!</v>
      </c>
      <c r="Y33" s="144" t="str">
        <f t="shared" si="3"/>
        <v>Yes</v>
      </c>
      <c r="Z33" s="144" t="e">
        <f>VLOOKUP(V33,#REF!,2,FALSE)</f>
        <v>#REF!</v>
      </c>
    </row>
    <row r="34" spans="1:26" ht="16.5" hidden="1" customHeight="1" x14ac:dyDescent="0.3">
      <c r="A34" s="212">
        <v>42081</v>
      </c>
      <c r="B34" s="161" t="s">
        <v>178</v>
      </c>
      <c r="C34" s="191"/>
      <c r="D34" s="163">
        <v>100</v>
      </c>
      <c r="E34" s="201"/>
      <c r="F34" s="222">
        <f t="shared" si="0"/>
        <v>100</v>
      </c>
      <c r="G34" s="200"/>
      <c r="H34" s="192" t="s">
        <v>57</v>
      </c>
      <c r="I34" s="202">
        <v>521</v>
      </c>
      <c r="J34" s="203"/>
      <c r="K34" s="204"/>
      <c r="L34" s="196" t="s">
        <v>122</v>
      </c>
      <c r="M34" s="194">
        <f t="shared" si="9"/>
        <v>100</v>
      </c>
      <c r="N34" s="197"/>
      <c r="O34" s="198" t="str">
        <f t="shared" si="5"/>
        <v>B521UNPAID DD - MR S DOOST</v>
      </c>
      <c r="P34" s="206" t="str">
        <f t="shared" si="10"/>
        <v>68001 9080</v>
      </c>
      <c r="Q34" s="207" t="str">
        <f t="shared" si="11"/>
        <v/>
      </c>
      <c r="R34" s="199">
        <f t="shared" si="12"/>
        <v>100</v>
      </c>
      <c r="S34" s="70" t="s">
        <v>59</v>
      </c>
      <c r="U34" s="144" t="str">
        <f t="shared" si="1"/>
        <v>9080</v>
      </c>
      <c r="V34" s="144" t="str">
        <f t="shared" si="2"/>
        <v>68001</v>
      </c>
      <c r="W34" s="144" t="e">
        <f>VLOOKUP(U34,#REF!,2,FALSE)</f>
        <v>#REF!</v>
      </c>
      <c r="X34" s="144" t="e">
        <f>VLOOKUP(U34,#REF!,5,FALSE)</f>
        <v>#REF!</v>
      </c>
      <c r="Y34" s="144" t="str">
        <f t="shared" si="3"/>
        <v>Yes</v>
      </c>
      <c r="Z34" s="144" t="e">
        <f>VLOOKUP(V34,#REF!,2,FALSE)</f>
        <v>#REF!</v>
      </c>
    </row>
    <row r="35" spans="1:26" ht="16.5" hidden="1" customHeight="1" x14ac:dyDescent="0.3">
      <c r="A35" s="212">
        <v>42081</v>
      </c>
      <c r="B35" s="161" t="s">
        <v>179</v>
      </c>
      <c r="C35" s="191"/>
      <c r="D35" s="163">
        <v>199</v>
      </c>
      <c r="E35" s="201"/>
      <c r="F35" s="222">
        <f t="shared" si="0"/>
        <v>199</v>
      </c>
      <c r="G35" s="200"/>
      <c r="H35" s="192" t="s">
        <v>57</v>
      </c>
      <c r="I35" s="202">
        <v>521</v>
      </c>
      <c r="J35" s="203"/>
      <c r="K35" s="204"/>
      <c r="L35" s="196" t="s">
        <v>122</v>
      </c>
      <c r="M35" s="194">
        <f t="shared" si="9"/>
        <v>199</v>
      </c>
      <c r="N35" s="197"/>
      <c r="O35" s="198" t="str">
        <f t="shared" si="5"/>
        <v>B521UNPAID DD - H KAUR</v>
      </c>
      <c r="P35" s="206" t="str">
        <f t="shared" si="10"/>
        <v>68001 9080</v>
      </c>
      <c r="Q35" s="207" t="str">
        <f t="shared" si="11"/>
        <v/>
      </c>
      <c r="R35" s="199">
        <f t="shared" si="12"/>
        <v>199</v>
      </c>
      <c r="S35" s="70" t="s">
        <v>59</v>
      </c>
      <c r="U35" s="144" t="str">
        <f t="shared" si="1"/>
        <v>9080</v>
      </c>
      <c r="V35" s="144" t="str">
        <f t="shared" si="2"/>
        <v>68001</v>
      </c>
      <c r="W35" s="144" t="e">
        <f>VLOOKUP(U35,#REF!,2,FALSE)</f>
        <v>#REF!</v>
      </c>
      <c r="X35" s="144" t="e">
        <f>VLOOKUP(U35,#REF!,5,FALSE)</f>
        <v>#REF!</v>
      </c>
      <c r="Y35" s="144" t="str">
        <f t="shared" si="3"/>
        <v>Yes</v>
      </c>
      <c r="Z35" s="144" t="e">
        <f>VLOOKUP(V35,#REF!,2,FALSE)</f>
        <v>#REF!</v>
      </c>
    </row>
    <row r="36" spans="1:26" ht="16.5" hidden="1" customHeight="1" x14ac:dyDescent="0.3">
      <c r="A36" s="212">
        <v>42081</v>
      </c>
      <c r="B36" s="161" t="s">
        <v>180</v>
      </c>
      <c r="C36" s="191"/>
      <c r="D36" s="163">
        <v>260</v>
      </c>
      <c r="E36" s="201"/>
      <c r="F36" s="222">
        <f t="shared" si="0"/>
        <v>260</v>
      </c>
      <c r="G36" s="200"/>
      <c r="H36" s="192" t="s">
        <v>57</v>
      </c>
      <c r="I36" s="202">
        <v>521</v>
      </c>
      <c r="J36" s="203"/>
      <c r="K36" s="204"/>
      <c r="L36" s="196" t="s">
        <v>122</v>
      </c>
      <c r="M36" s="194">
        <f t="shared" si="9"/>
        <v>260</v>
      </c>
      <c r="N36" s="197"/>
      <c r="O36" s="198" t="str">
        <f t="shared" si="5"/>
        <v>B521UNPAID DD - CHARLOTTE NEWMAN</v>
      </c>
      <c r="P36" s="206" t="str">
        <f t="shared" si="10"/>
        <v>68001 9080</v>
      </c>
      <c r="Q36" s="207" t="str">
        <f t="shared" si="11"/>
        <v/>
      </c>
      <c r="R36" s="199">
        <f t="shared" si="12"/>
        <v>260</v>
      </c>
      <c r="S36" s="70" t="s">
        <v>59</v>
      </c>
      <c r="U36" s="144" t="str">
        <f t="shared" si="1"/>
        <v>9080</v>
      </c>
      <c r="V36" s="144" t="str">
        <f t="shared" si="2"/>
        <v>68001</v>
      </c>
      <c r="W36" s="144" t="e">
        <f>VLOOKUP(U36,#REF!,2,FALSE)</f>
        <v>#REF!</v>
      </c>
      <c r="X36" s="144" t="e">
        <f>VLOOKUP(U36,#REF!,5,FALSE)</f>
        <v>#REF!</v>
      </c>
      <c r="Y36" s="144">
        <f t="shared" si="3"/>
        <v>0</v>
      </c>
      <c r="Z36" s="144" t="e">
        <f>VLOOKUP(V36,#REF!,2,FALSE)</f>
        <v>#REF!</v>
      </c>
    </row>
    <row r="37" spans="1:26" ht="16.5" hidden="1" customHeight="1" x14ac:dyDescent="0.3">
      <c r="A37" s="212">
        <v>42065</v>
      </c>
      <c r="B37" s="198" t="s">
        <v>181</v>
      </c>
      <c r="C37" s="191"/>
      <c r="E37" s="191">
        <v>85000</v>
      </c>
      <c r="F37" s="222">
        <f t="shared" si="0"/>
        <v>85000</v>
      </c>
      <c r="G37" s="190"/>
      <c r="H37" s="192" t="s">
        <v>57</v>
      </c>
      <c r="I37" s="202">
        <v>522</v>
      </c>
      <c r="J37" s="194" t="s">
        <v>52</v>
      </c>
      <c r="K37" s="195"/>
      <c r="L37" s="196">
        <v>620185111</v>
      </c>
      <c r="M37" s="195">
        <f t="shared" ref="M37:M59" si="13">E37</f>
        <v>85000</v>
      </c>
      <c r="N37" s="197"/>
      <c r="O37" s="198" t="str">
        <f t="shared" si="5"/>
        <v>B522 SIBA DIRECT</v>
      </c>
      <c r="P37" s="206">
        <f t="shared" si="10"/>
        <v>620185111</v>
      </c>
      <c r="Q37" s="207" t="str">
        <f t="shared" si="11"/>
        <v/>
      </c>
      <c r="R37" s="199">
        <f t="shared" si="12"/>
        <v>85000</v>
      </c>
      <c r="S37" s="70" t="s">
        <v>59</v>
      </c>
      <c r="U37" s="144" t="str">
        <f t="shared" si="1"/>
        <v>5111</v>
      </c>
      <c r="V37" s="144" t="str">
        <f t="shared" si="2"/>
        <v>62018</v>
      </c>
      <c r="W37" s="144" t="e">
        <f>VLOOKUP(U37,#REF!,2,FALSE)</f>
        <v>#REF!</v>
      </c>
      <c r="X37" s="144" t="e">
        <f>VLOOKUP(U37,#REF!,5,FALSE)</f>
        <v>#REF!</v>
      </c>
      <c r="Y37" s="144">
        <f t="shared" si="3"/>
        <v>0</v>
      </c>
      <c r="Z37" s="144" t="e">
        <f>VLOOKUP(V37,#REF!,2,FALSE)</f>
        <v>#REF!</v>
      </c>
    </row>
    <row r="38" spans="1:26" ht="16.5" hidden="1" customHeight="1" x14ac:dyDescent="0.3">
      <c r="A38" s="212">
        <v>42065</v>
      </c>
      <c r="B38" s="198" t="s">
        <v>182</v>
      </c>
      <c r="C38" s="191"/>
      <c r="E38" s="191">
        <v>30.36</v>
      </c>
      <c r="F38" s="222">
        <f t="shared" si="0"/>
        <v>30.36</v>
      </c>
      <c r="G38" s="190"/>
      <c r="H38" s="192" t="s">
        <v>57</v>
      </c>
      <c r="I38" s="202">
        <v>523</v>
      </c>
      <c r="J38" s="194" t="s">
        <v>52</v>
      </c>
      <c r="K38" s="195"/>
      <c r="L38" s="196">
        <v>300022445</v>
      </c>
      <c r="M38" s="195">
        <f t="shared" si="13"/>
        <v>30.36</v>
      </c>
      <c r="N38" s="197"/>
      <c r="O38" s="198" t="str">
        <f t="shared" si="5"/>
        <v>B523 YESPAY</v>
      </c>
      <c r="P38" s="206">
        <f t="shared" si="10"/>
        <v>300022445</v>
      </c>
      <c r="Q38" s="207" t="str">
        <f t="shared" si="11"/>
        <v/>
      </c>
      <c r="R38" s="199">
        <f t="shared" si="12"/>
        <v>30.36</v>
      </c>
      <c r="S38" s="70" t="s">
        <v>59</v>
      </c>
      <c r="U38" s="144" t="str">
        <f t="shared" si="1"/>
        <v>2445</v>
      </c>
      <c r="V38" s="144" t="str">
        <f t="shared" si="2"/>
        <v>30002</v>
      </c>
      <c r="W38" s="144" t="e">
        <f>VLOOKUP(U38,#REF!,2,FALSE)</f>
        <v>#REF!</v>
      </c>
      <c r="X38" s="144" t="e">
        <f>VLOOKUP(U38,#REF!,5,FALSE)</f>
        <v>#REF!</v>
      </c>
      <c r="Y38" s="144" t="str">
        <f t="shared" si="3"/>
        <v>Yes</v>
      </c>
      <c r="Z38" s="144" t="e">
        <f>VLOOKUP(V38,#REF!,2,FALSE)</f>
        <v>#REF!</v>
      </c>
    </row>
    <row r="39" spans="1:26" ht="16.5" customHeight="1" x14ac:dyDescent="0.3">
      <c r="A39" s="212">
        <v>42065</v>
      </c>
      <c r="B39" s="198" t="s">
        <v>183</v>
      </c>
      <c r="C39" s="191"/>
      <c r="E39" s="191">
        <v>3468.75</v>
      </c>
      <c r="F39" s="222">
        <f t="shared" si="0"/>
        <v>3468.75</v>
      </c>
      <c r="G39" s="190"/>
      <c r="H39" s="192" t="s">
        <v>57</v>
      </c>
      <c r="I39" s="202">
        <v>524</v>
      </c>
      <c r="J39" s="194" t="s">
        <v>52</v>
      </c>
      <c r="K39" s="195"/>
      <c r="L39" s="196">
        <v>803017652</v>
      </c>
      <c r="M39" s="195">
        <f t="shared" si="13"/>
        <v>3468.75</v>
      </c>
      <c r="N39" s="197"/>
      <c r="O39" s="198" t="str">
        <f t="shared" si="5"/>
        <v>B524 SALIX FINANCE LTD</v>
      </c>
      <c r="P39" s="206">
        <f t="shared" si="10"/>
        <v>803017652</v>
      </c>
      <c r="Q39" s="207" t="str">
        <f t="shared" si="11"/>
        <v/>
      </c>
      <c r="R39" s="199">
        <f t="shared" si="12"/>
        <v>3468.75</v>
      </c>
      <c r="S39" s="70" t="s">
        <v>59</v>
      </c>
      <c r="U39" s="144" t="str">
        <f t="shared" si="1"/>
        <v>7652</v>
      </c>
      <c r="V39" s="144" t="str">
        <f t="shared" si="2"/>
        <v>80301</v>
      </c>
      <c r="W39" s="144" t="e">
        <f>VLOOKUP(U39,#REF!,2,FALSE)</f>
        <v>#REF!</v>
      </c>
      <c r="X39" s="144" t="e">
        <f>VLOOKUP(U39,#REF!,5,FALSE)</f>
        <v>#REF!</v>
      </c>
      <c r="Y39" s="144">
        <f t="shared" si="3"/>
        <v>0</v>
      </c>
      <c r="Z39" s="144" t="e">
        <f>VLOOKUP(V39,#REF!,2,FALSE)</f>
        <v>#REF!</v>
      </c>
    </row>
    <row r="40" spans="1:26" ht="16.5" hidden="1" customHeight="1" x14ac:dyDescent="0.3">
      <c r="A40" s="212">
        <v>42066</v>
      </c>
      <c r="B40" s="198" t="s">
        <v>181</v>
      </c>
      <c r="C40" s="191"/>
      <c r="E40" s="191">
        <v>56000</v>
      </c>
      <c r="F40" s="222">
        <f t="shared" si="0"/>
        <v>56000</v>
      </c>
      <c r="G40" s="190"/>
      <c r="H40" s="192" t="s">
        <v>57</v>
      </c>
      <c r="I40" s="202">
        <v>525</v>
      </c>
      <c r="J40" s="194" t="s">
        <v>52</v>
      </c>
      <c r="K40" s="195"/>
      <c r="L40" s="196">
        <v>620185111</v>
      </c>
      <c r="M40" s="195">
        <f t="shared" si="13"/>
        <v>56000</v>
      </c>
      <c r="N40" s="197"/>
      <c r="O40" s="198" t="str">
        <f t="shared" si="5"/>
        <v>B525 SIBA DIRECT</v>
      </c>
      <c r="P40" s="206">
        <f t="shared" si="10"/>
        <v>620185111</v>
      </c>
      <c r="Q40" s="207" t="str">
        <f t="shared" si="11"/>
        <v/>
      </c>
      <c r="R40" s="199">
        <f t="shared" si="12"/>
        <v>56000</v>
      </c>
      <c r="S40" s="70" t="s">
        <v>59</v>
      </c>
      <c r="U40" s="144" t="str">
        <f t="shared" si="1"/>
        <v>5111</v>
      </c>
      <c r="V40" s="144" t="str">
        <f t="shared" si="2"/>
        <v>62018</v>
      </c>
      <c r="W40" s="144" t="e">
        <f>VLOOKUP(U40,#REF!,2,FALSE)</f>
        <v>#REF!</v>
      </c>
      <c r="X40" s="144" t="e">
        <f>VLOOKUP(U40,#REF!,5,FALSE)</f>
        <v>#REF!</v>
      </c>
      <c r="Y40" s="144">
        <f t="shared" si="3"/>
        <v>0</v>
      </c>
      <c r="Z40" s="144" t="e">
        <f>VLOOKUP(V40,#REF!,2,FALSE)</f>
        <v>#REF!</v>
      </c>
    </row>
    <row r="41" spans="1:26" ht="16.5" hidden="1" customHeight="1" x14ac:dyDescent="0.3">
      <c r="A41" s="212">
        <v>42066</v>
      </c>
      <c r="B41" s="198" t="s">
        <v>184</v>
      </c>
      <c r="C41" s="191"/>
      <c r="E41" s="191">
        <v>30</v>
      </c>
      <c r="F41" s="222">
        <f t="shared" si="0"/>
        <v>30</v>
      </c>
      <c r="G41" s="190"/>
      <c r="H41" s="192" t="s">
        <v>57</v>
      </c>
      <c r="I41" s="202">
        <v>526</v>
      </c>
      <c r="J41" s="194" t="s">
        <v>52</v>
      </c>
      <c r="K41" s="195"/>
      <c r="L41" s="196">
        <v>399042430</v>
      </c>
      <c r="M41" s="194">
        <f t="shared" si="13"/>
        <v>30</v>
      </c>
      <c r="N41" s="197"/>
      <c r="O41" s="198" t="str">
        <f t="shared" si="5"/>
        <v>B526 LAND REGISTRY</v>
      </c>
      <c r="P41" s="206">
        <f t="shared" si="10"/>
        <v>399042430</v>
      </c>
      <c r="Q41" s="207" t="str">
        <f t="shared" si="11"/>
        <v/>
      </c>
      <c r="R41" s="199">
        <f t="shared" si="12"/>
        <v>30</v>
      </c>
      <c r="S41" s="70" t="s">
        <v>59</v>
      </c>
      <c r="U41" s="144" t="str">
        <f t="shared" si="1"/>
        <v>2430</v>
      </c>
      <c r="V41" s="144" t="str">
        <f t="shared" si="2"/>
        <v>39904</v>
      </c>
      <c r="W41" s="144" t="e">
        <f>VLOOKUP(U41,#REF!,2,FALSE)</f>
        <v>#REF!</v>
      </c>
      <c r="X41" s="144" t="e">
        <f>VLOOKUP(U41,#REF!,5,FALSE)</f>
        <v>#REF!</v>
      </c>
      <c r="Y41" s="144" t="str">
        <f t="shared" si="3"/>
        <v>Yes</v>
      </c>
      <c r="Z41" s="144" t="e">
        <f>VLOOKUP(V41,#REF!,2,FALSE)</f>
        <v>#REF!</v>
      </c>
    </row>
    <row r="42" spans="1:26" ht="16.5" hidden="1" customHeight="1" x14ac:dyDescent="0.3">
      <c r="A42" s="212">
        <v>42067</v>
      </c>
      <c r="B42" s="198" t="s">
        <v>181</v>
      </c>
      <c r="C42" s="191"/>
      <c r="E42" s="191">
        <v>197000</v>
      </c>
      <c r="F42" s="222">
        <f t="shared" si="0"/>
        <v>197000</v>
      </c>
      <c r="G42" s="190"/>
      <c r="H42" s="192" t="s">
        <v>57</v>
      </c>
      <c r="I42" s="202">
        <v>527</v>
      </c>
      <c r="J42" s="194" t="s">
        <v>52</v>
      </c>
      <c r="K42" s="195"/>
      <c r="L42" s="196">
        <v>620185111</v>
      </c>
      <c r="M42" s="195">
        <f t="shared" si="13"/>
        <v>197000</v>
      </c>
      <c r="N42" s="197"/>
      <c r="O42" s="198" t="str">
        <f t="shared" si="5"/>
        <v>B527 SIBA DIRECT</v>
      </c>
      <c r="P42" s="206">
        <f t="shared" si="10"/>
        <v>620185111</v>
      </c>
      <c r="Q42" s="207" t="str">
        <f t="shared" si="11"/>
        <v/>
      </c>
      <c r="R42" s="199">
        <f t="shared" si="12"/>
        <v>197000</v>
      </c>
      <c r="S42" s="70" t="s">
        <v>59</v>
      </c>
      <c r="U42" s="144" t="str">
        <f t="shared" si="1"/>
        <v>5111</v>
      </c>
      <c r="V42" s="144" t="str">
        <f t="shared" si="2"/>
        <v>62018</v>
      </c>
      <c r="W42" s="144" t="e">
        <f>VLOOKUP(U42,#REF!,2,FALSE)</f>
        <v>#REF!</v>
      </c>
      <c r="X42" s="144" t="e">
        <f>VLOOKUP(U42,#REF!,5,FALSE)</f>
        <v>#REF!</v>
      </c>
      <c r="Y42" s="144">
        <f t="shared" si="3"/>
        <v>0</v>
      </c>
      <c r="Z42" s="144" t="e">
        <f>VLOOKUP(V42,#REF!,2,FALSE)</f>
        <v>#REF!</v>
      </c>
    </row>
    <row r="43" spans="1:26" ht="16.5" customHeight="1" x14ac:dyDescent="0.3">
      <c r="A43" s="212">
        <v>42067</v>
      </c>
      <c r="B43" s="198" t="s">
        <v>185</v>
      </c>
      <c r="C43" s="191"/>
      <c r="E43" s="191">
        <v>1000</v>
      </c>
      <c r="F43" s="222">
        <f t="shared" si="0"/>
        <v>1000</v>
      </c>
      <c r="G43" s="190"/>
      <c r="H43" s="192" t="s">
        <v>57</v>
      </c>
      <c r="I43" s="202">
        <v>528</v>
      </c>
      <c r="J43" s="194" t="s">
        <v>52</v>
      </c>
      <c r="K43" s="195"/>
      <c r="L43" s="196">
        <v>620052702</v>
      </c>
      <c r="M43" s="194">
        <f t="shared" si="13"/>
        <v>1000</v>
      </c>
      <c r="N43" s="197"/>
      <c r="O43" s="198" t="str">
        <f t="shared" si="5"/>
        <v>B528 NEOPOST LTD</v>
      </c>
      <c r="P43" s="206">
        <f t="shared" si="10"/>
        <v>620052702</v>
      </c>
      <c r="Q43" s="207" t="str">
        <f t="shared" si="11"/>
        <v/>
      </c>
      <c r="R43" s="199">
        <f t="shared" si="12"/>
        <v>1000</v>
      </c>
      <c r="S43" s="70" t="s">
        <v>59</v>
      </c>
      <c r="U43" s="144" t="str">
        <f t="shared" si="1"/>
        <v>2702</v>
      </c>
      <c r="V43" s="144" t="str">
        <f t="shared" si="2"/>
        <v>62005</v>
      </c>
      <c r="W43" s="144" t="e">
        <f>VLOOKUP(U43,#REF!,2,FALSE)</f>
        <v>#REF!</v>
      </c>
      <c r="X43" s="144" t="e">
        <f>VLOOKUP(U43,#REF!,5,FALSE)</f>
        <v>#REF!</v>
      </c>
      <c r="Y43" s="144">
        <f t="shared" si="3"/>
        <v>0</v>
      </c>
      <c r="Z43" s="144" t="e">
        <f>VLOOKUP(V43,#REF!,2,FALSE)</f>
        <v>#REF!</v>
      </c>
    </row>
    <row r="44" spans="1:26" ht="16.5" hidden="1" customHeight="1" x14ac:dyDescent="0.3">
      <c r="A44" s="212">
        <v>42068</v>
      </c>
      <c r="B44" s="198" t="s">
        <v>186</v>
      </c>
      <c r="C44" s="191"/>
      <c r="E44" s="191">
        <v>42.1</v>
      </c>
      <c r="F44" s="222">
        <f t="shared" si="0"/>
        <v>42.1</v>
      </c>
      <c r="G44" s="190"/>
      <c r="H44" s="192" t="s">
        <v>57</v>
      </c>
      <c r="I44" s="202">
        <v>529</v>
      </c>
      <c r="J44" s="194" t="s">
        <v>52</v>
      </c>
      <c r="K44" s="195"/>
      <c r="L44" s="196">
        <v>620062706</v>
      </c>
      <c r="M44" s="194">
        <f t="shared" si="13"/>
        <v>42.1</v>
      </c>
      <c r="N44" s="197"/>
      <c r="O44" s="198" t="str">
        <f t="shared" si="5"/>
        <v>B529 O2</v>
      </c>
      <c r="P44" s="206">
        <f t="shared" si="10"/>
        <v>620062706</v>
      </c>
      <c r="Q44" s="207" t="str">
        <f t="shared" si="11"/>
        <v/>
      </c>
      <c r="R44" s="199">
        <f t="shared" si="12"/>
        <v>42.1</v>
      </c>
      <c r="S44" s="70" t="s">
        <v>59</v>
      </c>
      <c r="U44" s="144" t="str">
        <f t="shared" si="1"/>
        <v>2706</v>
      </c>
      <c r="V44" s="144" t="str">
        <f t="shared" si="2"/>
        <v>62006</v>
      </c>
      <c r="W44" s="144" t="e">
        <f>VLOOKUP(U44,#REF!,2,FALSE)</f>
        <v>#REF!</v>
      </c>
      <c r="X44" s="144" t="e">
        <f>VLOOKUP(U44,#REF!,5,FALSE)</f>
        <v>#REF!</v>
      </c>
      <c r="Y44" s="144" t="str">
        <f t="shared" si="3"/>
        <v>Yes</v>
      </c>
      <c r="Z44" s="144" t="e">
        <f>VLOOKUP(V44,#REF!,2,FALSE)</f>
        <v>#REF!</v>
      </c>
    </row>
    <row r="45" spans="1:26" ht="16.5" hidden="1" customHeight="1" x14ac:dyDescent="0.3">
      <c r="A45" s="212">
        <v>42072</v>
      </c>
      <c r="B45" s="161" t="s">
        <v>187</v>
      </c>
      <c r="C45" s="191"/>
      <c r="E45" s="191">
        <v>704.94</v>
      </c>
      <c r="F45" s="222">
        <f t="shared" si="0"/>
        <v>704.94</v>
      </c>
      <c r="G45" s="190"/>
      <c r="H45" s="192" t="s">
        <v>57</v>
      </c>
      <c r="I45" s="202">
        <v>530</v>
      </c>
      <c r="J45" s="194" t="s">
        <v>52</v>
      </c>
      <c r="K45" s="195"/>
      <c r="L45" s="196">
        <v>139012000</v>
      </c>
      <c r="M45" s="194">
        <v>11.33</v>
      </c>
      <c r="N45" s="197"/>
      <c r="O45" s="198" t="str">
        <f t="shared" si="5"/>
        <v>B530 NW PURCHASING VISA</v>
      </c>
      <c r="P45" s="206">
        <f t="shared" si="10"/>
        <v>139012000</v>
      </c>
      <c r="Q45" s="207" t="str">
        <f t="shared" si="11"/>
        <v/>
      </c>
      <c r="R45" s="199">
        <f t="shared" si="12"/>
        <v>11.33</v>
      </c>
      <c r="S45" s="70" t="s">
        <v>59</v>
      </c>
      <c r="U45" s="144" t="str">
        <f t="shared" si="1"/>
        <v>2000</v>
      </c>
      <c r="V45" s="144" t="str">
        <f t="shared" si="2"/>
        <v>13901</v>
      </c>
      <c r="W45" s="144" t="e">
        <f>VLOOKUP(U45,#REF!,2,FALSE)</f>
        <v>#REF!</v>
      </c>
      <c r="X45" s="144" t="e">
        <f>VLOOKUP(U45,#REF!,5,FALSE)</f>
        <v>#REF!</v>
      </c>
      <c r="Y45" s="144" t="str">
        <f t="shared" si="3"/>
        <v>Yes</v>
      </c>
      <c r="Z45" s="144" t="e">
        <f>VLOOKUP(V45,#REF!,2,FALSE)</f>
        <v>#REF!</v>
      </c>
    </row>
    <row r="46" spans="1:26" ht="16.5" customHeight="1" x14ac:dyDescent="0.3">
      <c r="A46" s="212">
        <v>42072</v>
      </c>
      <c r="B46" s="161" t="s">
        <v>187</v>
      </c>
      <c r="C46" s="191"/>
      <c r="E46" s="191"/>
      <c r="F46" s="222">
        <f t="shared" si="0"/>
        <v>0</v>
      </c>
      <c r="G46" s="190"/>
      <c r="H46" s="192" t="s">
        <v>57</v>
      </c>
      <c r="I46" s="202">
        <v>530</v>
      </c>
      <c r="K46" s="195"/>
      <c r="L46" s="196">
        <v>142075520</v>
      </c>
      <c r="M46" s="194">
        <v>323.89999999999998</v>
      </c>
      <c r="N46" s="197"/>
      <c r="O46" s="198" t="str">
        <f t="shared" si="5"/>
        <v>B530NW PURCHASING VISA</v>
      </c>
      <c r="P46" s="206">
        <f t="shared" si="10"/>
        <v>142075520</v>
      </c>
      <c r="Q46" s="207" t="str">
        <f t="shared" si="11"/>
        <v/>
      </c>
      <c r="R46" s="199">
        <f t="shared" si="12"/>
        <v>323.89999999999998</v>
      </c>
      <c r="S46" s="70" t="s">
        <v>59</v>
      </c>
      <c r="U46" s="144" t="str">
        <f t="shared" si="1"/>
        <v>5520</v>
      </c>
      <c r="V46" s="144" t="str">
        <f t="shared" ref="V46:V99" si="14">LEFT(P46,5)</f>
        <v>14207</v>
      </c>
      <c r="W46" s="144" t="e">
        <f>VLOOKUP(U46,#REF!,2,FALSE)</f>
        <v>#REF!</v>
      </c>
      <c r="X46" s="144" t="e">
        <f>VLOOKUP(U46,#REF!,5,FALSE)</f>
        <v>#REF!</v>
      </c>
      <c r="Y46" s="144">
        <f t="shared" si="3"/>
        <v>0</v>
      </c>
      <c r="Z46" s="144" t="e">
        <f>VLOOKUP(V46,#REF!,2,FALSE)</f>
        <v>#REF!</v>
      </c>
    </row>
    <row r="47" spans="1:26" ht="16.5" hidden="1" customHeight="1" x14ac:dyDescent="0.3">
      <c r="A47" s="212">
        <v>42072</v>
      </c>
      <c r="B47" s="161" t="s">
        <v>187</v>
      </c>
      <c r="C47" s="191"/>
      <c r="E47" s="191"/>
      <c r="F47" s="222">
        <f t="shared" si="0"/>
        <v>0</v>
      </c>
      <c r="G47" s="190"/>
      <c r="H47" s="192" t="s">
        <v>57</v>
      </c>
      <c r="I47" s="202">
        <v>530</v>
      </c>
      <c r="K47" s="195"/>
      <c r="L47" s="196">
        <v>142015141</v>
      </c>
      <c r="M47" s="194">
        <v>37.700000000000003</v>
      </c>
      <c r="N47" s="197"/>
      <c r="O47" s="198" t="str">
        <f t="shared" si="5"/>
        <v>B530NW PURCHASING VISA</v>
      </c>
      <c r="P47" s="206">
        <f t="shared" si="10"/>
        <v>142015141</v>
      </c>
      <c r="Q47" s="207" t="str">
        <f t="shared" si="11"/>
        <v/>
      </c>
      <c r="R47" s="199">
        <f t="shared" si="12"/>
        <v>37.700000000000003</v>
      </c>
      <c r="S47" s="70" t="s">
        <v>59</v>
      </c>
      <c r="U47" s="144" t="str">
        <f t="shared" si="1"/>
        <v>5141</v>
      </c>
      <c r="V47" s="144" t="str">
        <f t="shared" si="14"/>
        <v>14201</v>
      </c>
      <c r="W47" s="144" t="e">
        <f>VLOOKUP(U47,#REF!,2,FALSE)</f>
        <v>#REF!</v>
      </c>
      <c r="X47" s="144" t="e">
        <f>VLOOKUP(U47,#REF!,5,FALSE)</f>
        <v>#REF!</v>
      </c>
      <c r="Y47" s="144" t="str">
        <f t="shared" si="3"/>
        <v>Yes</v>
      </c>
      <c r="Z47" s="144" t="e">
        <f>VLOOKUP(V47,#REF!,2,FALSE)</f>
        <v>#REF!</v>
      </c>
    </row>
    <row r="48" spans="1:26" ht="16.5" hidden="1" customHeight="1" x14ac:dyDescent="0.3">
      <c r="A48" s="212">
        <v>42072</v>
      </c>
      <c r="B48" s="161" t="s">
        <v>187</v>
      </c>
      <c r="C48" s="191"/>
      <c r="E48" s="191"/>
      <c r="F48" s="222">
        <f t="shared" si="0"/>
        <v>0</v>
      </c>
      <c r="G48" s="190"/>
      <c r="H48" s="192" t="s">
        <v>57</v>
      </c>
      <c r="I48" s="202">
        <v>530</v>
      </c>
      <c r="K48" s="195"/>
      <c r="L48" s="196">
        <v>140012000</v>
      </c>
      <c r="M48" s="194">
        <v>68.709999999999994</v>
      </c>
      <c r="N48" s="197"/>
      <c r="O48" s="198" t="str">
        <f t="shared" si="5"/>
        <v>B530NW PURCHASING VISA</v>
      </c>
      <c r="P48" s="206">
        <f t="shared" si="10"/>
        <v>140012000</v>
      </c>
      <c r="Q48" s="207" t="str">
        <f t="shared" si="11"/>
        <v/>
      </c>
      <c r="R48" s="199">
        <f t="shared" si="12"/>
        <v>68.709999999999994</v>
      </c>
      <c r="S48" s="70" t="s">
        <v>59</v>
      </c>
      <c r="U48" s="144" t="str">
        <f t="shared" si="1"/>
        <v>2000</v>
      </c>
      <c r="V48" s="144" t="str">
        <f t="shared" si="14"/>
        <v>14001</v>
      </c>
      <c r="W48" s="144" t="e">
        <f>VLOOKUP(U48,#REF!,2,FALSE)</f>
        <v>#REF!</v>
      </c>
      <c r="X48" s="144" t="e">
        <f>VLOOKUP(U48,#REF!,5,FALSE)</f>
        <v>#REF!</v>
      </c>
      <c r="Y48" s="144" t="str">
        <f t="shared" si="3"/>
        <v>Yes</v>
      </c>
      <c r="Z48" s="144" t="e">
        <f>VLOOKUP(V48,#REF!,2,FALSE)</f>
        <v>#REF!</v>
      </c>
    </row>
    <row r="49" spans="1:26" ht="16.5" hidden="1" customHeight="1" x14ac:dyDescent="0.3">
      <c r="A49" s="212">
        <v>42072</v>
      </c>
      <c r="B49" s="161" t="s">
        <v>187</v>
      </c>
      <c r="C49" s="191"/>
      <c r="E49" s="191"/>
      <c r="F49" s="222">
        <f t="shared" si="0"/>
        <v>0</v>
      </c>
      <c r="G49" s="190"/>
      <c r="H49" s="192" t="s">
        <v>57</v>
      </c>
      <c r="I49" s="202">
        <v>530</v>
      </c>
      <c r="K49" s="195"/>
      <c r="L49" s="196">
        <v>142015141</v>
      </c>
      <c r="M49" s="194">
        <v>35.799999999999997</v>
      </c>
      <c r="N49" s="197"/>
      <c r="O49" s="198" t="str">
        <f t="shared" si="5"/>
        <v>B530NW PURCHASING VISA</v>
      </c>
      <c r="P49" s="206">
        <f t="shared" si="10"/>
        <v>142015141</v>
      </c>
      <c r="Q49" s="207" t="str">
        <f t="shared" si="11"/>
        <v/>
      </c>
      <c r="R49" s="199">
        <f t="shared" si="12"/>
        <v>35.799999999999997</v>
      </c>
      <c r="S49" s="70" t="s">
        <v>59</v>
      </c>
      <c r="U49" s="144" t="str">
        <f t="shared" si="1"/>
        <v>5141</v>
      </c>
      <c r="V49" s="144" t="str">
        <f t="shared" si="14"/>
        <v>14201</v>
      </c>
      <c r="W49" s="144" t="e">
        <f>VLOOKUP(U49,#REF!,2,FALSE)</f>
        <v>#REF!</v>
      </c>
      <c r="X49" s="144" t="e">
        <f>VLOOKUP(U49,#REF!,5,FALSE)</f>
        <v>#REF!</v>
      </c>
      <c r="Y49" s="144" t="str">
        <f t="shared" si="3"/>
        <v>Yes</v>
      </c>
      <c r="Z49" s="144" t="e">
        <f>VLOOKUP(V49,#REF!,2,FALSE)</f>
        <v>#REF!</v>
      </c>
    </row>
    <row r="50" spans="1:26" ht="16.5" hidden="1" customHeight="1" x14ac:dyDescent="0.3">
      <c r="A50" s="212">
        <v>42072</v>
      </c>
      <c r="B50" s="161" t="s">
        <v>187</v>
      </c>
      <c r="C50" s="191"/>
      <c r="E50" s="191"/>
      <c r="F50" s="222">
        <f t="shared" si="0"/>
        <v>0</v>
      </c>
      <c r="G50" s="190"/>
      <c r="H50" s="192" t="s">
        <v>57</v>
      </c>
      <c r="I50" s="202">
        <v>530</v>
      </c>
      <c r="K50" s="195"/>
      <c r="L50" s="196">
        <v>770303035</v>
      </c>
      <c r="M50" s="194">
        <v>227.5</v>
      </c>
      <c r="N50" s="197"/>
      <c r="O50" s="198" t="str">
        <f t="shared" si="5"/>
        <v>B530NW PURCHASING VISA</v>
      </c>
      <c r="P50" s="206">
        <f t="shared" si="10"/>
        <v>770303035</v>
      </c>
      <c r="Q50" s="207" t="str">
        <f t="shared" si="11"/>
        <v/>
      </c>
      <c r="R50" s="199">
        <f t="shared" si="12"/>
        <v>227.5</v>
      </c>
      <c r="S50" s="70" t="s">
        <v>59</v>
      </c>
      <c r="U50" s="144" t="str">
        <f t="shared" si="1"/>
        <v>3035</v>
      </c>
      <c r="V50" s="144" t="str">
        <f t="shared" si="14"/>
        <v>77030</v>
      </c>
      <c r="W50" s="144" t="e">
        <f>VLOOKUP(U50,#REF!,2,FALSE)</f>
        <v>#REF!</v>
      </c>
      <c r="X50" s="144" t="e">
        <f>VLOOKUP(U50,#REF!,5,FALSE)</f>
        <v>#REF!</v>
      </c>
      <c r="Y50" s="144" t="str">
        <f t="shared" si="3"/>
        <v>Yes</v>
      </c>
      <c r="Z50" s="144" t="e">
        <f>VLOOKUP(V50,#REF!,2,FALSE)</f>
        <v>#REF!</v>
      </c>
    </row>
    <row r="51" spans="1:26" ht="16.5" hidden="1" customHeight="1" x14ac:dyDescent="0.3">
      <c r="A51" s="212">
        <v>42073</v>
      </c>
      <c r="B51" s="198" t="s">
        <v>184</v>
      </c>
      <c r="C51" s="191"/>
      <c r="E51" s="191">
        <v>6</v>
      </c>
      <c r="F51" s="222">
        <f t="shared" si="0"/>
        <v>6</v>
      </c>
      <c r="G51" s="190"/>
      <c r="H51" s="192" t="s">
        <v>57</v>
      </c>
      <c r="I51" s="202">
        <v>531</v>
      </c>
      <c r="J51" s="194" t="s">
        <v>52</v>
      </c>
      <c r="K51" s="195"/>
      <c r="L51" s="196">
        <v>399042430</v>
      </c>
      <c r="M51" s="194">
        <f t="shared" si="13"/>
        <v>6</v>
      </c>
      <c r="N51" s="197"/>
      <c r="O51" s="198" t="str">
        <f t="shared" si="5"/>
        <v>B531 LAND REGISTRY</v>
      </c>
      <c r="P51" s="206">
        <f t="shared" si="10"/>
        <v>399042430</v>
      </c>
      <c r="Q51" s="207" t="str">
        <f t="shared" si="11"/>
        <v/>
      </c>
      <c r="R51" s="199">
        <f t="shared" si="12"/>
        <v>6</v>
      </c>
      <c r="S51" s="70" t="s">
        <v>59</v>
      </c>
      <c r="U51" s="144" t="str">
        <f t="shared" si="1"/>
        <v>2430</v>
      </c>
      <c r="V51" s="144" t="str">
        <f t="shared" si="14"/>
        <v>39904</v>
      </c>
      <c r="W51" s="144" t="e">
        <f>VLOOKUP(U51,#REF!,2,FALSE)</f>
        <v>#REF!</v>
      </c>
      <c r="X51" s="144" t="e">
        <f>VLOOKUP(U51,#REF!,5,FALSE)</f>
        <v>#REF!</v>
      </c>
      <c r="Y51" s="144" t="str">
        <f t="shared" si="3"/>
        <v>Yes</v>
      </c>
      <c r="Z51" s="144" t="e">
        <f>VLOOKUP(V51,#REF!,2,FALSE)</f>
        <v>#REF!</v>
      </c>
    </row>
    <row r="52" spans="1:26" ht="16.5" hidden="1" customHeight="1" x14ac:dyDescent="0.3">
      <c r="A52" s="212">
        <v>42074</v>
      </c>
      <c r="B52" s="198" t="s">
        <v>188</v>
      </c>
      <c r="C52" s="191"/>
      <c r="E52" s="191">
        <v>198.3</v>
      </c>
      <c r="F52" s="222">
        <f t="shared" si="0"/>
        <v>198.3</v>
      </c>
      <c r="G52" s="190"/>
      <c r="H52" s="192" t="s">
        <v>57</v>
      </c>
      <c r="I52" s="202">
        <v>532</v>
      </c>
      <c r="J52" s="194" t="s">
        <v>52</v>
      </c>
      <c r="K52" s="195"/>
      <c r="L52" s="196">
        <v>302010930</v>
      </c>
      <c r="M52" s="194">
        <f t="shared" si="13"/>
        <v>198.3</v>
      </c>
      <c r="N52" s="197"/>
      <c r="O52" s="198" t="str">
        <f t="shared" si="5"/>
        <v>B532 DINERS CLUB INTL</v>
      </c>
      <c r="P52" s="206">
        <f t="shared" si="10"/>
        <v>302010930</v>
      </c>
      <c r="Q52" s="207" t="str">
        <f t="shared" si="11"/>
        <v/>
      </c>
      <c r="R52" s="199">
        <f t="shared" si="12"/>
        <v>198.3</v>
      </c>
      <c r="S52" s="70" t="s">
        <v>59</v>
      </c>
      <c r="U52" s="144" t="str">
        <f t="shared" si="1"/>
        <v>0930</v>
      </c>
      <c r="V52" s="144" t="str">
        <f t="shared" si="14"/>
        <v>30201</v>
      </c>
      <c r="W52" s="144" t="e">
        <f>VLOOKUP(U52,#REF!,2,FALSE)</f>
        <v>#REF!</v>
      </c>
      <c r="X52" s="144" t="e">
        <f>VLOOKUP(U52,#REF!,5,FALSE)</f>
        <v>#REF!</v>
      </c>
      <c r="Y52" s="144" t="str">
        <f t="shared" si="3"/>
        <v>Yes</v>
      </c>
      <c r="Z52" s="144" t="e">
        <f>VLOOKUP(V52,#REF!,2,FALSE)</f>
        <v>#REF!</v>
      </c>
    </row>
    <row r="53" spans="1:26" ht="16.5" hidden="1" customHeight="1" x14ac:dyDescent="0.3">
      <c r="A53" s="212">
        <v>42075</v>
      </c>
      <c r="B53" s="198" t="s">
        <v>181</v>
      </c>
      <c r="C53" s="191"/>
      <c r="E53" s="191">
        <v>11000</v>
      </c>
      <c r="F53" s="222">
        <f t="shared" si="0"/>
        <v>11000</v>
      </c>
      <c r="G53" s="190"/>
      <c r="H53" s="192" t="s">
        <v>57</v>
      </c>
      <c r="I53" s="202">
        <v>533</v>
      </c>
      <c r="K53" s="195"/>
      <c r="L53" s="196">
        <v>620185111</v>
      </c>
      <c r="M53" s="195">
        <f t="shared" si="13"/>
        <v>11000</v>
      </c>
      <c r="N53" s="197"/>
      <c r="O53" s="198" t="str">
        <f t="shared" si="5"/>
        <v>B533SIBA DIRECT</v>
      </c>
      <c r="P53" s="206">
        <f t="shared" si="10"/>
        <v>620185111</v>
      </c>
      <c r="Q53" s="207" t="str">
        <f t="shared" si="11"/>
        <v/>
      </c>
      <c r="R53" s="199">
        <f t="shared" si="12"/>
        <v>11000</v>
      </c>
      <c r="S53" s="70" t="s">
        <v>59</v>
      </c>
      <c r="U53" s="144" t="str">
        <f t="shared" si="1"/>
        <v>5111</v>
      </c>
      <c r="V53" s="144" t="str">
        <f t="shared" si="14"/>
        <v>62018</v>
      </c>
      <c r="W53" s="144" t="e">
        <f>VLOOKUP(U53,#REF!,2,FALSE)</f>
        <v>#REF!</v>
      </c>
      <c r="X53" s="144" t="e">
        <f>VLOOKUP(U53,#REF!,5,FALSE)</f>
        <v>#REF!</v>
      </c>
      <c r="Y53" s="144">
        <f t="shared" si="3"/>
        <v>0</v>
      </c>
      <c r="Z53" s="144" t="e">
        <f>VLOOKUP(V53,#REF!,2,FALSE)</f>
        <v>#REF!</v>
      </c>
    </row>
    <row r="54" spans="1:26" ht="16.5" customHeight="1" x14ac:dyDescent="0.3">
      <c r="A54" s="212">
        <v>42076</v>
      </c>
      <c r="B54" s="198" t="s">
        <v>185</v>
      </c>
      <c r="C54" s="191"/>
      <c r="D54" s="163"/>
      <c r="E54" s="191">
        <v>1000</v>
      </c>
      <c r="F54" s="222">
        <f t="shared" si="0"/>
        <v>1000</v>
      </c>
      <c r="G54" s="190"/>
      <c r="H54" s="192" t="s">
        <v>57</v>
      </c>
      <c r="I54" s="202">
        <v>534</v>
      </c>
      <c r="J54" s="194" t="s">
        <v>52</v>
      </c>
      <c r="K54" s="195"/>
      <c r="L54" s="196">
        <v>620052702</v>
      </c>
      <c r="M54" s="194">
        <f t="shared" si="13"/>
        <v>1000</v>
      </c>
      <c r="N54" s="197"/>
      <c r="O54" s="198" t="str">
        <f t="shared" si="5"/>
        <v>B534 NEOPOST LTD</v>
      </c>
      <c r="P54" s="206">
        <f t="shared" si="10"/>
        <v>620052702</v>
      </c>
      <c r="Q54" s="207" t="str">
        <f t="shared" si="11"/>
        <v/>
      </c>
      <c r="R54" s="199">
        <f t="shared" si="12"/>
        <v>1000</v>
      </c>
      <c r="S54" s="70" t="s">
        <v>59</v>
      </c>
      <c r="U54" s="144" t="str">
        <f t="shared" si="1"/>
        <v>2702</v>
      </c>
      <c r="V54" s="144" t="str">
        <f t="shared" si="14"/>
        <v>62005</v>
      </c>
      <c r="W54" s="144" t="e">
        <f>VLOOKUP(U54,#REF!,2,FALSE)</f>
        <v>#REF!</v>
      </c>
      <c r="X54" s="144" t="e">
        <f>VLOOKUP(U54,#REF!,5,FALSE)</f>
        <v>#REF!</v>
      </c>
      <c r="Y54" s="144">
        <f t="shared" si="3"/>
        <v>0</v>
      </c>
      <c r="Z54" s="144" t="e">
        <f>VLOOKUP(V54,#REF!,2,FALSE)</f>
        <v>#REF!</v>
      </c>
    </row>
    <row r="55" spans="1:26" ht="16.5" hidden="1" customHeight="1" x14ac:dyDescent="0.3">
      <c r="A55" s="212">
        <v>42079</v>
      </c>
      <c r="B55" s="198" t="s">
        <v>189</v>
      </c>
      <c r="C55" s="191"/>
      <c r="D55" s="163"/>
      <c r="E55" s="191">
        <v>88.25</v>
      </c>
      <c r="F55" s="222">
        <f t="shared" si="0"/>
        <v>88.25</v>
      </c>
      <c r="G55" s="190"/>
      <c r="H55" s="192" t="s">
        <v>57</v>
      </c>
      <c r="I55" s="202">
        <v>535</v>
      </c>
      <c r="J55" s="194" t="s">
        <v>52</v>
      </c>
      <c r="K55" s="195"/>
      <c r="L55" s="196">
        <v>300022445</v>
      </c>
      <c r="M55" s="194">
        <f t="shared" si="13"/>
        <v>88.25</v>
      </c>
      <c r="N55" s="197"/>
      <c r="O55" s="198" t="str">
        <f t="shared" si="5"/>
        <v>B535 BANKLINE</v>
      </c>
      <c r="P55" s="206">
        <f t="shared" si="10"/>
        <v>300022445</v>
      </c>
      <c r="Q55" s="207" t="str">
        <f t="shared" si="11"/>
        <v/>
      </c>
      <c r="R55" s="199">
        <f t="shared" si="12"/>
        <v>88.25</v>
      </c>
      <c r="S55" s="70" t="s">
        <v>59</v>
      </c>
      <c r="U55" s="144" t="str">
        <f t="shared" si="1"/>
        <v>2445</v>
      </c>
      <c r="V55" s="144" t="str">
        <f t="shared" si="14"/>
        <v>30002</v>
      </c>
      <c r="W55" s="144" t="e">
        <f>VLOOKUP(U55,#REF!,2,FALSE)</f>
        <v>#REF!</v>
      </c>
      <c r="X55" s="144" t="e">
        <f>VLOOKUP(U55,#REF!,5,FALSE)</f>
        <v>#REF!</v>
      </c>
      <c r="Y55" s="144" t="str">
        <f t="shared" si="3"/>
        <v>Yes</v>
      </c>
      <c r="Z55" s="144" t="e">
        <f>VLOOKUP(V55,#REF!,2,FALSE)</f>
        <v>#REF!</v>
      </c>
    </row>
    <row r="56" spans="1:26" ht="16.5" customHeight="1" x14ac:dyDescent="0.3">
      <c r="A56" s="212">
        <v>42079</v>
      </c>
      <c r="B56" s="161" t="s">
        <v>190</v>
      </c>
      <c r="C56" s="191"/>
      <c r="D56" s="163"/>
      <c r="E56" s="191">
        <v>274.56</v>
      </c>
      <c r="F56" s="222">
        <f t="shared" si="0"/>
        <v>274.56</v>
      </c>
      <c r="G56" s="190"/>
      <c r="H56" s="192" t="s">
        <v>57</v>
      </c>
      <c r="I56" s="202">
        <v>536</v>
      </c>
      <c r="K56" s="195"/>
      <c r="L56" s="196">
        <v>303035012</v>
      </c>
      <c r="M56" s="194">
        <f t="shared" si="13"/>
        <v>274.56</v>
      </c>
      <c r="N56" s="197"/>
      <c r="O56" s="198" t="str">
        <f t="shared" si="5"/>
        <v>B536CHAPS TRANSFER</v>
      </c>
      <c r="P56" s="206">
        <f t="shared" si="10"/>
        <v>303035012</v>
      </c>
      <c r="Q56" s="207" t="str">
        <f t="shared" si="11"/>
        <v/>
      </c>
      <c r="R56" s="199">
        <f t="shared" si="12"/>
        <v>274.56</v>
      </c>
      <c r="S56" s="70" t="s">
        <v>59</v>
      </c>
      <c r="U56" s="144" t="str">
        <f t="shared" si="1"/>
        <v>5012</v>
      </c>
      <c r="V56" s="144" t="str">
        <f t="shared" si="14"/>
        <v>30303</v>
      </c>
      <c r="W56" s="144" t="e">
        <f>VLOOKUP(U56,#REF!,2,FALSE)</f>
        <v>#REF!</v>
      </c>
      <c r="X56" s="144" t="e">
        <f>VLOOKUP(U56,#REF!,5,FALSE)</f>
        <v>#REF!</v>
      </c>
      <c r="Y56" s="144">
        <f t="shared" si="3"/>
        <v>0</v>
      </c>
      <c r="Z56" s="144" t="e">
        <f>VLOOKUP(V56,#REF!,2,FALSE)</f>
        <v>#REF!</v>
      </c>
    </row>
    <row r="57" spans="1:26" s="37" customFormat="1" ht="16.5" hidden="1" customHeight="1" x14ac:dyDescent="0.3">
      <c r="A57" s="212">
        <v>42079</v>
      </c>
      <c r="B57" s="198" t="s">
        <v>181</v>
      </c>
      <c r="C57" s="191"/>
      <c r="D57" s="163"/>
      <c r="E57" s="191">
        <v>851000</v>
      </c>
      <c r="F57" s="222">
        <f t="shared" si="0"/>
        <v>851000</v>
      </c>
      <c r="G57" s="190"/>
      <c r="H57" s="192" t="s">
        <v>57</v>
      </c>
      <c r="I57" s="202">
        <v>537</v>
      </c>
      <c r="J57" s="194" t="s">
        <v>52</v>
      </c>
      <c r="K57" s="195"/>
      <c r="L57" s="196">
        <v>620185111</v>
      </c>
      <c r="M57" s="195">
        <f t="shared" si="13"/>
        <v>851000</v>
      </c>
      <c r="N57" s="197"/>
      <c r="O57" s="198" t="str">
        <f t="shared" si="5"/>
        <v>B537 SIBA DIRECT</v>
      </c>
      <c r="P57" s="206">
        <f t="shared" si="10"/>
        <v>620185111</v>
      </c>
      <c r="Q57" s="207" t="str">
        <f t="shared" si="11"/>
        <v/>
      </c>
      <c r="R57" s="199">
        <f t="shared" si="12"/>
        <v>851000</v>
      </c>
      <c r="S57" s="70" t="s">
        <v>59</v>
      </c>
      <c r="U57" s="144" t="str">
        <f t="shared" si="1"/>
        <v>5111</v>
      </c>
      <c r="V57" s="144" t="str">
        <f t="shared" si="14"/>
        <v>62018</v>
      </c>
      <c r="W57" s="144" t="e">
        <f>VLOOKUP(U57,#REF!,2,FALSE)</f>
        <v>#REF!</v>
      </c>
      <c r="X57" s="144" t="e">
        <f>VLOOKUP(U57,#REF!,5,FALSE)</f>
        <v>#REF!</v>
      </c>
      <c r="Y57" s="144">
        <f t="shared" si="3"/>
        <v>0</v>
      </c>
      <c r="Z57" s="144" t="e">
        <f>VLOOKUP(V57,#REF!,2,FALSE)</f>
        <v>#REF!</v>
      </c>
    </row>
    <row r="58" spans="1:26" s="37" customFormat="1" ht="16.5" hidden="1" customHeight="1" x14ac:dyDescent="0.3">
      <c r="A58" s="212">
        <v>42079</v>
      </c>
      <c r="B58" s="198" t="s">
        <v>191</v>
      </c>
      <c r="C58" s="191"/>
      <c r="D58" s="163"/>
      <c r="E58" s="191">
        <v>15666.67</v>
      </c>
      <c r="F58" s="222">
        <f t="shared" si="0"/>
        <v>15666.67</v>
      </c>
      <c r="G58" s="190"/>
      <c r="H58" s="192" t="s">
        <v>57</v>
      </c>
      <c r="I58" s="202">
        <v>538</v>
      </c>
      <c r="J58" s="194"/>
      <c r="K58" s="195"/>
      <c r="L58" s="196">
        <v>305010102</v>
      </c>
      <c r="M58" s="195">
        <f t="shared" si="13"/>
        <v>15666.67</v>
      </c>
      <c r="N58" s="197"/>
      <c r="O58" s="198" t="str">
        <f t="shared" si="5"/>
        <v>B538LCC NO 3 ACCOUNT</v>
      </c>
      <c r="P58" s="206">
        <f t="shared" si="10"/>
        <v>305010102</v>
      </c>
      <c r="Q58" s="207" t="str">
        <f t="shared" si="11"/>
        <v/>
      </c>
      <c r="R58" s="199">
        <f t="shared" si="12"/>
        <v>15666.67</v>
      </c>
      <c r="S58" s="70" t="s">
        <v>59</v>
      </c>
      <c r="U58" s="144" t="str">
        <f t="shared" si="1"/>
        <v>0102</v>
      </c>
      <c r="V58" s="144" t="str">
        <f t="shared" si="14"/>
        <v>30501</v>
      </c>
      <c r="W58" s="144" t="e">
        <f>VLOOKUP(U58,#REF!,2,FALSE)</f>
        <v>#REF!</v>
      </c>
      <c r="X58" s="144" t="e">
        <f>VLOOKUP(U58,#REF!,5,FALSE)</f>
        <v>#REF!</v>
      </c>
      <c r="Y58" s="144">
        <f t="shared" si="3"/>
        <v>0</v>
      </c>
      <c r="Z58" s="144" t="e">
        <f>VLOOKUP(V58,#REF!,2,FALSE)</f>
        <v>#REF!</v>
      </c>
    </row>
    <row r="59" spans="1:26" s="37" customFormat="1" ht="16.5" hidden="1" customHeight="1" x14ac:dyDescent="0.3">
      <c r="A59" s="212">
        <v>42080</v>
      </c>
      <c r="B59" s="198" t="s">
        <v>181</v>
      </c>
      <c r="C59" s="191"/>
      <c r="D59" s="163"/>
      <c r="E59" s="191">
        <v>113000</v>
      </c>
      <c r="F59" s="222">
        <f t="shared" ref="F59:F110" si="15">SUM(C59:E59)</f>
        <v>113000</v>
      </c>
      <c r="G59" s="190"/>
      <c r="H59" s="192" t="s">
        <v>57</v>
      </c>
      <c r="I59" s="202">
        <v>539</v>
      </c>
      <c r="J59" s="194"/>
      <c r="K59" s="195"/>
      <c r="L59" s="196">
        <v>620185111</v>
      </c>
      <c r="M59" s="195">
        <f t="shared" si="13"/>
        <v>113000</v>
      </c>
      <c r="N59" s="197"/>
      <c r="O59" s="198" t="str">
        <f t="shared" si="5"/>
        <v>B539SIBA DIRECT</v>
      </c>
      <c r="P59" s="206">
        <f t="shared" si="10"/>
        <v>620185111</v>
      </c>
      <c r="Q59" s="207" t="str">
        <f t="shared" si="11"/>
        <v/>
      </c>
      <c r="R59" s="199">
        <f t="shared" si="12"/>
        <v>113000</v>
      </c>
      <c r="S59" s="70" t="s">
        <v>59</v>
      </c>
      <c r="U59" s="144" t="str">
        <f t="shared" ref="U59:U104" si="16">RIGHT(P59,4)</f>
        <v>5111</v>
      </c>
      <c r="V59" s="144" t="str">
        <f t="shared" si="14"/>
        <v>62018</v>
      </c>
      <c r="W59" s="144" t="e">
        <f>VLOOKUP(U59,#REF!,2,FALSE)</f>
        <v>#REF!</v>
      </c>
      <c r="X59" s="144" t="e">
        <f>VLOOKUP(U59,#REF!,5,FALSE)</f>
        <v>#REF!</v>
      </c>
      <c r="Y59" s="144">
        <f t="shared" si="3"/>
        <v>0</v>
      </c>
      <c r="Z59" s="144" t="e">
        <f>VLOOKUP(V59,#REF!,2,FALSE)</f>
        <v>#REF!</v>
      </c>
    </row>
    <row r="60" spans="1:26" s="37" customFormat="1" ht="15" hidden="1" x14ac:dyDescent="0.3">
      <c r="A60" s="212">
        <v>42080</v>
      </c>
      <c r="B60" s="198" t="s">
        <v>18</v>
      </c>
      <c r="C60" s="191"/>
      <c r="D60" s="163"/>
      <c r="E60" s="191">
        <v>147029.51999999999</v>
      </c>
      <c r="F60" s="222">
        <f t="shared" si="15"/>
        <v>147029.51999999999</v>
      </c>
      <c r="G60" s="190"/>
      <c r="H60" s="192" t="s">
        <v>57</v>
      </c>
      <c r="I60" s="202">
        <v>540</v>
      </c>
      <c r="J60" s="194"/>
      <c r="K60" s="195"/>
      <c r="L60" s="196">
        <v>600035202</v>
      </c>
      <c r="M60" s="194">
        <v>36295.120000000003</v>
      </c>
      <c r="N60" s="197"/>
      <c r="O60" s="198" t="str">
        <f t="shared" si="5"/>
        <v>B540LEICESTERSHIRE COUNTY COUNCIL</v>
      </c>
      <c r="P60" s="206">
        <f t="shared" si="10"/>
        <v>600035202</v>
      </c>
      <c r="Q60" s="207" t="str">
        <f t="shared" si="11"/>
        <v/>
      </c>
      <c r="R60" s="199">
        <f t="shared" si="12"/>
        <v>36295.120000000003</v>
      </c>
      <c r="S60" s="70" t="s">
        <v>59</v>
      </c>
      <c r="U60" s="144" t="str">
        <f t="shared" si="16"/>
        <v>5202</v>
      </c>
      <c r="V60" s="144" t="str">
        <f t="shared" si="14"/>
        <v>60003</v>
      </c>
      <c r="W60" s="144" t="e">
        <f>VLOOKUP(U60,#REF!,2,FALSE)</f>
        <v>#REF!</v>
      </c>
      <c r="X60" s="144" t="e">
        <f>VLOOKUP(U60,#REF!,5,FALSE)</f>
        <v>#REF!</v>
      </c>
      <c r="Y60" s="144">
        <f t="shared" si="3"/>
        <v>0</v>
      </c>
      <c r="Z60" s="144" t="e">
        <f>VLOOKUP(V60,#REF!,2,FALSE)</f>
        <v>#REF!</v>
      </c>
    </row>
    <row r="61" spans="1:26" ht="15" hidden="1" x14ac:dyDescent="0.3">
      <c r="A61" s="212">
        <v>42080</v>
      </c>
      <c r="B61" s="198" t="s">
        <v>18</v>
      </c>
      <c r="C61" s="191"/>
      <c r="D61" s="163"/>
      <c r="E61" s="191"/>
      <c r="F61" s="222">
        <f t="shared" si="15"/>
        <v>0</v>
      </c>
      <c r="G61" s="190"/>
      <c r="H61" s="192" t="s">
        <v>57</v>
      </c>
      <c r="I61" s="202">
        <v>540</v>
      </c>
      <c r="K61" s="195"/>
      <c r="L61" s="196">
        <v>600035200</v>
      </c>
      <c r="M61" s="194">
        <v>20550.91</v>
      </c>
      <c r="N61" s="197"/>
      <c r="O61" s="198" t="str">
        <f t="shared" si="5"/>
        <v>B540LEICESTERSHIRE COUNTY COUNCIL</v>
      </c>
      <c r="P61" s="206">
        <f t="shared" si="10"/>
        <v>600035200</v>
      </c>
      <c r="Q61" s="207" t="str">
        <f t="shared" si="11"/>
        <v/>
      </c>
      <c r="R61" s="199">
        <f t="shared" si="12"/>
        <v>20550.91</v>
      </c>
      <c r="S61" s="70" t="s">
        <v>59</v>
      </c>
      <c r="U61" s="144" t="str">
        <f t="shared" si="16"/>
        <v>5200</v>
      </c>
      <c r="V61" s="144" t="str">
        <f t="shared" si="14"/>
        <v>60003</v>
      </c>
      <c r="W61" s="144" t="e">
        <f>VLOOKUP(U61,#REF!,2,FALSE)</f>
        <v>#REF!</v>
      </c>
      <c r="X61" s="144" t="e">
        <f>VLOOKUP(U61,#REF!,5,FALSE)</f>
        <v>#REF!</v>
      </c>
      <c r="Y61" s="144">
        <f t="shared" si="3"/>
        <v>0</v>
      </c>
      <c r="Z61" s="144" t="e">
        <f>VLOOKUP(V61,#REF!,2,FALSE)</f>
        <v>#REF!</v>
      </c>
    </row>
    <row r="62" spans="1:26" s="37" customFormat="1" ht="15" hidden="1" x14ac:dyDescent="0.3">
      <c r="A62" s="212">
        <v>42080</v>
      </c>
      <c r="B62" s="198" t="s">
        <v>18</v>
      </c>
      <c r="C62" s="191"/>
      <c r="D62" s="163"/>
      <c r="E62" s="191"/>
      <c r="F62" s="222">
        <f t="shared" si="15"/>
        <v>0</v>
      </c>
      <c r="G62" s="190"/>
      <c r="H62" s="192" t="s">
        <v>57</v>
      </c>
      <c r="I62" s="202">
        <v>540</v>
      </c>
      <c r="J62" s="194"/>
      <c r="K62" s="195"/>
      <c r="L62" s="196">
        <v>600035242</v>
      </c>
      <c r="M62" s="194">
        <v>21967.98</v>
      </c>
      <c r="N62" s="197"/>
      <c r="O62" s="198" t="str">
        <f t="shared" si="5"/>
        <v>B540LEICESTERSHIRE COUNTY COUNCIL</v>
      </c>
      <c r="P62" s="206">
        <f t="shared" si="10"/>
        <v>600035242</v>
      </c>
      <c r="Q62" s="207" t="str">
        <f t="shared" si="11"/>
        <v/>
      </c>
      <c r="R62" s="199">
        <f t="shared" si="12"/>
        <v>21967.98</v>
      </c>
      <c r="S62" s="70" t="s">
        <v>59</v>
      </c>
      <c r="U62" s="144" t="str">
        <f t="shared" si="16"/>
        <v>5242</v>
      </c>
      <c r="V62" s="144" t="str">
        <f t="shared" si="14"/>
        <v>60003</v>
      </c>
      <c r="W62" s="144" t="e">
        <f>VLOOKUP(U62,#REF!,2,FALSE)</f>
        <v>#REF!</v>
      </c>
      <c r="X62" s="144" t="e">
        <f>VLOOKUP(U62,#REF!,5,FALSE)</f>
        <v>#REF!</v>
      </c>
      <c r="Y62" s="144">
        <f t="shared" si="3"/>
        <v>0</v>
      </c>
      <c r="Z62" s="144" t="e">
        <f>VLOOKUP(V62,#REF!,2,FALSE)</f>
        <v>#REF!</v>
      </c>
    </row>
    <row r="63" spans="1:26" ht="15" hidden="1" x14ac:dyDescent="0.3">
      <c r="A63" s="212">
        <v>42080</v>
      </c>
      <c r="B63" s="198" t="s">
        <v>18</v>
      </c>
      <c r="C63" s="191"/>
      <c r="D63" s="163"/>
      <c r="E63" s="191"/>
      <c r="F63" s="222">
        <f t="shared" si="15"/>
        <v>0</v>
      </c>
      <c r="G63" s="190"/>
      <c r="H63" s="192" t="s">
        <v>57</v>
      </c>
      <c r="I63" s="202">
        <v>540</v>
      </c>
      <c r="K63" s="195"/>
      <c r="L63" s="196">
        <v>600035246</v>
      </c>
      <c r="M63" s="194">
        <v>555</v>
      </c>
      <c r="N63" s="197"/>
      <c r="O63" s="198" t="str">
        <f t="shared" si="5"/>
        <v>B540LEICESTERSHIRE COUNTY COUNCIL</v>
      </c>
      <c r="P63" s="206">
        <f t="shared" si="10"/>
        <v>600035246</v>
      </c>
      <c r="Q63" s="207" t="str">
        <f t="shared" si="11"/>
        <v/>
      </c>
      <c r="R63" s="199">
        <f t="shared" si="12"/>
        <v>555</v>
      </c>
      <c r="S63" s="70" t="s">
        <v>59</v>
      </c>
      <c r="U63" s="144" t="str">
        <f t="shared" si="16"/>
        <v>5246</v>
      </c>
      <c r="V63" s="144" t="str">
        <f t="shared" si="14"/>
        <v>60003</v>
      </c>
      <c r="W63" s="144" t="e">
        <f>VLOOKUP(U63,#REF!,2,FALSE)</f>
        <v>#REF!</v>
      </c>
      <c r="X63" s="144" t="e">
        <f>VLOOKUP(U63,#REF!,5,FALSE)</f>
        <v>#REF!</v>
      </c>
      <c r="Y63" s="144">
        <f t="shared" si="3"/>
        <v>0</v>
      </c>
      <c r="Z63" s="144" t="e">
        <f>VLOOKUP(V63,#REF!,2,FALSE)</f>
        <v>#REF!</v>
      </c>
    </row>
    <row r="64" spans="1:26" ht="15" x14ac:dyDescent="0.3">
      <c r="A64" s="212">
        <v>42080</v>
      </c>
      <c r="B64" s="198" t="s">
        <v>18</v>
      </c>
      <c r="C64" s="191"/>
      <c r="D64" s="163"/>
      <c r="E64" s="191"/>
      <c r="F64" s="222">
        <f t="shared" si="15"/>
        <v>0</v>
      </c>
      <c r="G64" s="190"/>
      <c r="H64" s="192" t="s">
        <v>57</v>
      </c>
      <c r="I64" s="202">
        <v>540</v>
      </c>
      <c r="K64" s="195"/>
      <c r="L64" s="196">
        <v>600035222</v>
      </c>
      <c r="N64" s="197">
        <v>1105.44</v>
      </c>
      <c r="O64" s="198" t="str">
        <f t="shared" si="5"/>
        <v>B540LEICESTERSHIRE COUNTY COUNCIL</v>
      </c>
      <c r="P64" s="206">
        <f t="shared" si="10"/>
        <v>600035222</v>
      </c>
      <c r="Q64" s="207" t="str">
        <f t="shared" si="11"/>
        <v xml:space="preserve"> </v>
      </c>
      <c r="R64" s="199">
        <f t="shared" si="12"/>
        <v>1105.44</v>
      </c>
      <c r="S64" s="70" t="s">
        <v>59</v>
      </c>
      <c r="U64" s="144" t="str">
        <f t="shared" si="16"/>
        <v>5222</v>
      </c>
      <c r="V64" s="144" t="str">
        <f t="shared" si="14"/>
        <v>60003</v>
      </c>
      <c r="W64" s="144" t="e">
        <f>VLOOKUP(U64,#REF!,2,FALSE)</f>
        <v>#REF!</v>
      </c>
      <c r="X64" s="144" t="e">
        <f>VLOOKUP(U64,#REF!,5,FALSE)</f>
        <v>#REF!</v>
      </c>
      <c r="Y64" s="144">
        <f t="shared" si="3"/>
        <v>0</v>
      </c>
      <c r="Z64" s="144" t="e">
        <f>VLOOKUP(V64,#REF!,2,FALSE)</f>
        <v>#REF!</v>
      </c>
    </row>
    <row r="65" spans="1:26" ht="15" x14ac:dyDescent="0.3">
      <c r="A65" s="212">
        <v>42080</v>
      </c>
      <c r="B65" s="198" t="s">
        <v>18</v>
      </c>
      <c r="C65" s="191"/>
      <c r="D65" s="163"/>
      <c r="E65" s="191"/>
      <c r="F65" s="222">
        <f t="shared" si="15"/>
        <v>0</v>
      </c>
      <c r="G65" s="190"/>
      <c r="H65" s="192" t="s">
        <v>57</v>
      </c>
      <c r="I65" s="202">
        <v>540</v>
      </c>
      <c r="K65" s="195"/>
      <c r="L65" s="196">
        <v>600035220</v>
      </c>
      <c r="N65" s="197">
        <v>276.36</v>
      </c>
      <c r="O65" s="198" t="str">
        <f t="shared" si="5"/>
        <v>B540LEICESTERSHIRE COUNTY COUNCIL</v>
      </c>
      <c r="P65" s="206">
        <f t="shared" si="10"/>
        <v>600035220</v>
      </c>
      <c r="Q65" s="207" t="str">
        <f t="shared" si="11"/>
        <v xml:space="preserve"> </v>
      </c>
      <c r="R65" s="199">
        <f t="shared" si="12"/>
        <v>276.36</v>
      </c>
      <c r="S65" s="70" t="s">
        <v>59</v>
      </c>
      <c r="U65" s="144" t="str">
        <f t="shared" si="16"/>
        <v>5220</v>
      </c>
      <c r="V65" s="144" t="str">
        <f t="shared" si="14"/>
        <v>60003</v>
      </c>
      <c r="W65" s="144" t="e">
        <f>VLOOKUP(U65,#REF!,2,FALSE)</f>
        <v>#REF!</v>
      </c>
      <c r="X65" s="144" t="e">
        <f>VLOOKUP(U65,#REF!,5,FALSE)</f>
        <v>#REF!</v>
      </c>
      <c r="Y65" s="144">
        <f t="shared" si="3"/>
        <v>0</v>
      </c>
      <c r="Z65" s="144" t="e">
        <f>VLOOKUP(V65,#REF!,2,FALSE)</f>
        <v>#REF!</v>
      </c>
    </row>
    <row r="66" spans="1:26" s="37" customFormat="1" ht="15" x14ac:dyDescent="0.3">
      <c r="A66" s="212">
        <v>42080</v>
      </c>
      <c r="B66" s="198" t="s">
        <v>18</v>
      </c>
      <c r="C66" s="191"/>
      <c r="D66" s="163"/>
      <c r="E66" s="191"/>
      <c r="F66" s="222">
        <f t="shared" si="15"/>
        <v>0</v>
      </c>
      <c r="G66" s="190"/>
      <c r="H66" s="192" t="s">
        <v>57</v>
      </c>
      <c r="I66" s="202">
        <v>540</v>
      </c>
      <c r="J66" s="194"/>
      <c r="K66" s="195"/>
      <c r="L66" s="196">
        <v>600035222</v>
      </c>
      <c r="M66" s="194"/>
      <c r="N66" s="197">
        <v>394.8</v>
      </c>
      <c r="O66" s="198" t="str">
        <f t="shared" si="5"/>
        <v>B540LEICESTERSHIRE COUNTY COUNCIL</v>
      </c>
      <c r="P66" s="206">
        <f t="shared" si="10"/>
        <v>600035222</v>
      </c>
      <c r="Q66" s="207" t="str">
        <f t="shared" si="11"/>
        <v xml:space="preserve"> </v>
      </c>
      <c r="R66" s="199">
        <f t="shared" si="12"/>
        <v>394.8</v>
      </c>
      <c r="S66" s="70" t="s">
        <v>59</v>
      </c>
      <c r="U66" s="144" t="str">
        <f t="shared" si="16"/>
        <v>5222</v>
      </c>
      <c r="V66" s="144" t="str">
        <f t="shared" si="14"/>
        <v>60003</v>
      </c>
      <c r="W66" s="144" t="e">
        <f>VLOOKUP(U66,#REF!,2,FALSE)</f>
        <v>#REF!</v>
      </c>
      <c r="X66" s="144" t="e">
        <f>VLOOKUP(U66,#REF!,5,FALSE)</f>
        <v>#REF!</v>
      </c>
      <c r="Y66" s="144">
        <f t="shared" si="3"/>
        <v>0</v>
      </c>
      <c r="Z66" s="144" t="e">
        <f>VLOOKUP(V66,#REF!,2,FALSE)</f>
        <v>#REF!</v>
      </c>
    </row>
    <row r="67" spans="1:26" s="37" customFormat="1" ht="15" hidden="1" x14ac:dyDescent="0.3">
      <c r="A67" s="212">
        <v>42080</v>
      </c>
      <c r="B67" s="198" t="s">
        <v>18</v>
      </c>
      <c r="C67" s="191"/>
      <c r="D67" s="163"/>
      <c r="E67" s="191"/>
      <c r="F67" s="222">
        <f t="shared" si="15"/>
        <v>0</v>
      </c>
      <c r="G67" s="190"/>
      <c r="H67" s="192" t="s">
        <v>57</v>
      </c>
      <c r="I67" s="202">
        <v>540</v>
      </c>
      <c r="J67" s="194"/>
      <c r="K67" s="195"/>
      <c r="L67" s="196">
        <v>600035227</v>
      </c>
      <c r="M67" s="194">
        <v>88.44</v>
      </c>
      <c r="N67" s="197"/>
      <c r="O67" s="198" t="str">
        <f t="shared" si="5"/>
        <v>B540LEICESTERSHIRE COUNTY COUNCIL</v>
      </c>
      <c r="P67" s="206">
        <f t="shared" si="10"/>
        <v>600035227</v>
      </c>
      <c r="Q67" s="207" t="str">
        <f t="shared" si="11"/>
        <v/>
      </c>
      <c r="R67" s="199">
        <f t="shared" si="12"/>
        <v>88.44</v>
      </c>
      <c r="S67" s="70" t="s">
        <v>59</v>
      </c>
      <c r="U67" s="144" t="str">
        <f t="shared" si="16"/>
        <v>5227</v>
      </c>
      <c r="V67" s="144" t="str">
        <f t="shared" si="14"/>
        <v>60003</v>
      </c>
      <c r="W67" s="144" t="e">
        <f>VLOOKUP(U67,#REF!,2,FALSE)</f>
        <v>#REF!</v>
      </c>
      <c r="X67" s="144" t="e">
        <f>VLOOKUP(U67,#REF!,5,FALSE)</f>
        <v>#REF!</v>
      </c>
      <c r="Y67" s="144" t="str">
        <f t="shared" si="3"/>
        <v>Yes</v>
      </c>
      <c r="Z67" s="144" t="e">
        <f>VLOOKUP(V67,#REF!,2,FALSE)</f>
        <v>#REF!</v>
      </c>
    </row>
    <row r="68" spans="1:26" s="37" customFormat="1" ht="15" hidden="1" x14ac:dyDescent="0.3">
      <c r="A68" s="212">
        <v>42080</v>
      </c>
      <c r="B68" s="198" t="s">
        <v>18</v>
      </c>
      <c r="C68" s="191"/>
      <c r="D68" s="163"/>
      <c r="E68" s="191"/>
      <c r="F68" s="222">
        <f t="shared" si="15"/>
        <v>0</v>
      </c>
      <c r="G68" s="190"/>
      <c r="H68" s="192" t="s">
        <v>57</v>
      </c>
      <c r="I68" s="202">
        <v>540</v>
      </c>
      <c r="J68" s="194"/>
      <c r="K68" s="195"/>
      <c r="L68" s="196">
        <v>600035221</v>
      </c>
      <c r="M68" s="194">
        <v>22.11</v>
      </c>
      <c r="N68" s="197"/>
      <c r="O68" s="198" t="str">
        <f t="shared" si="5"/>
        <v>B540LEICESTERSHIRE COUNTY COUNCIL</v>
      </c>
      <c r="P68" s="206">
        <f t="shared" si="10"/>
        <v>600035221</v>
      </c>
      <c r="Q68" s="207" t="str">
        <f t="shared" si="11"/>
        <v/>
      </c>
      <c r="R68" s="199">
        <f t="shared" si="12"/>
        <v>22.11</v>
      </c>
      <c r="S68" s="70" t="s">
        <v>59</v>
      </c>
      <c r="U68" s="144" t="str">
        <f t="shared" si="16"/>
        <v>5221</v>
      </c>
      <c r="V68" s="144" t="str">
        <f t="shared" si="14"/>
        <v>60003</v>
      </c>
      <c r="W68" s="144" t="e">
        <f>VLOOKUP(U68,#REF!,2,FALSE)</f>
        <v>#REF!</v>
      </c>
      <c r="X68" s="144" t="e">
        <f>VLOOKUP(U68,#REF!,5,FALSE)</f>
        <v>#REF!</v>
      </c>
      <c r="Y68" s="144" t="str">
        <f t="shared" si="3"/>
        <v>Yes</v>
      </c>
      <c r="Z68" s="144" t="e">
        <f>VLOOKUP(V68,#REF!,2,FALSE)</f>
        <v>#REF!</v>
      </c>
    </row>
    <row r="69" spans="1:26" s="37" customFormat="1" ht="15" hidden="1" x14ac:dyDescent="0.3">
      <c r="A69" s="212">
        <v>42080</v>
      </c>
      <c r="B69" s="198" t="s">
        <v>18</v>
      </c>
      <c r="C69" s="191"/>
      <c r="D69" s="163"/>
      <c r="E69" s="191"/>
      <c r="F69" s="222">
        <f t="shared" si="15"/>
        <v>0</v>
      </c>
      <c r="G69" s="190"/>
      <c r="H69" s="192" t="s">
        <v>57</v>
      </c>
      <c r="I69" s="202">
        <v>540</v>
      </c>
      <c r="J69" s="194"/>
      <c r="K69" s="195"/>
      <c r="L69" s="196">
        <v>600035227</v>
      </c>
      <c r="M69" s="194">
        <v>31.58</v>
      </c>
      <c r="N69" s="197"/>
      <c r="O69" s="198" t="str">
        <f t="shared" si="5"/>
        <v>B540LEICESTERSHIRE COUNTY COUNCIL</v>
      </c>
      <c r="P69" s="206">
        <f t="shared" si="10"/>
        <v>600035227</v>
      </c>
      <c r="Q69" s="207" t="str">
        <f t="shared" si="11"/>
        <v/>
      </c>
      <c r="R69" s="199">
        <f t="shared" si="12"/>
        <v>31.58</v>
      </c>
      <c r="S69" s="70" t="s">
        <v>59</v>
      </c>
      <c r="U69" s="144" t="str">
        <f t="shared" si="16"/>
        <v>5227</v>
      </c>
      <c r="V69" s="144" t="str">
        <f t="shared" si="14"/>
        <v>60003</v>
      </c>
      <c r="W69" s="144" t="e">
        <f>VLOOKUP(U69,#REF!,2,FALSE)</f>
        <v>#REF!</v>
      </c>
      <c r="X69" s="144" t="e">
        <f>VLOOKUP(U69,#REF!,5,FALSE)</f>
        <v>#REF!</v>
      </c>
      <c r="Y69" s="144" t="str">
        <f t="shared" si="3"/>
        <v>Yes</v>
      </c>
      <c r="Z69" s="144" t="e">
        <f>VLOOKUP(V69,#REF!,2,FALSE)</f>
        <v>#REF!</v>
      </c>
    </row>
    <row r="70" spans="1:26" ht="15" hidden="1" x14ac:dyDescent="0.3">
      <c r="A70" s="212">
        <v>42080</v>
      </c>
      <c r="B70" s="198" t="s">
        <v>18</v>
      </c>
      <c r="C70" s="191"/>
      <c r="D70" s="163"/>
      <c r="E70" s="191"/>
      <c r="F70" s="222">
        <f t="shared" si="15"/>
        <v>0</v>
      </c>
      <c r="G70" s="190"/>
      <c r="H70" s="192" t="s">
        <v>57</v>
      </c>
      <c r="I70" s="202">
        <v>540</v>
      </c>
      <c r="K70" s="195"/>
      <c r="L70" s="196">
        <v>600035201</v>
      </c>
      <c r="M70" s="194">
        <v>17838.88</v>
      </c>
      <c r="N70" s="197"/>
      <c r="O70" s="198" t="str">
        <f t="shared" si="5"/>
        <v>B540LEICESTERSHIRE COUNTY COUNCIL</v>
      </c>
      <c r="P70" s="206">
        <f t="shared" si="10"/>
        <v>600035201</v>
      </c>
      <c r="Q70" s="207" t="str">
        <f t="shared" si="11"/>
        <v/>
      </c>
      <c r="R70" s="199">
        <f t="shared" si="12"/>
        <v>17838.88</v>
      </c>
      <c r="S70" s="70" t="s">
        <v>59</v>
      </c>
      <c r="U70" s="144" t="str">
        <f t="shared" si="16"/>
        <v>5201</v>
      </c>
      <c r="V70" s="144" t="str">
        <f t="shared" si="14"/>
        <v>60003</v>
      </c>
      <c r="W70" s="144" t="e">
        <f>VLOOKUP(U70,#REF!,2,FALSE)</f>
        <v>#REF!</v>
      </c>
      <c r="X70" s="144" t="e">
        <f>VLOOKUP(U70,#REF!,5,FALSE)</f>
        <v>#REF!</v>
      </c>
      <c r="Y70" s="144">
        <f t="shared" si="3"/>
        <v>0</v>
      </c>
      <c r="Z70" s="144" t="e">
        <f>VLOOKUP(V70,#REF!,2,FALSE)</f>
        <v>#REF!</v>
      </c>
    </row>
    <row r="71" spans="1:26" ht="15" hidden="1" x14ac:dyDescent="0.3">
      <c r="A71" s="212">
        <v>42080</v>
      </c>
      <c r="B71" s="198" t="s">
        <v>18</v>
      </c>
      <c r="C71" s="191"/>
      <c r="D71" s="163"/>
      <c r="E71" s="191"/>
      <c r="F71" s="222">
        <f t="shared" si="15"/>
        <v>0</v>
      </c>
      <c r="G71" s="190"/>
      <c r="H71" s="192" t="s">
        <v>57</v>
      </c>
      <c r="I71" s="202">
        <v>540</v>
      </c>
      <c r="K71" s="195"/>
      <c r="L71" s="196">
        <v>600035248</v>
      </c>
      <c r="M71" s="194">
        <v>48786.559999999998</v>
      </c>
      <c r="N71" s="197"/>
      <c r="O71" s="198" t="str">
        <f t="shared" si="5"/>
        <v>B540LEICESTERSHIRE COUNTY COUNCIL</v>
      </c>
      <c r="P71" s="206">
        <f t="shared" si="10"/>
        <v>600035248</v>
      </c>
      <c r="Q71" s="207" t="str">
        <f t="shared" si="11"/>
        <v/>
      </c>
      <c r="R71" s="199">
        <f t="shared" si="12"/>
        <v>48786.559999999998</v>
      </c>
      <c r="S71" s="70" t="s">
        <v>59</v>
      </c>
      <c r="U71" s="144" t="str">
        <f t="shared" si="16"/>
        <v>5248</v>
      </c>
      <c r="V71" s="144" t="str">
        <f t="shared" si="14"/>
        <v>60003</v>
      </c>
      <c r="W71" s="144" t="e">
        <f>VLOOKUP(U71,#REF!,2,FALSE)</f>
        <v>#REF!</v>
      </c>
      <c r="X71" s="144" t="e">
        <f>VLOOKUP(U71,#REF!,5,FALSE)</f>
        <v>#REF!</v>
      </c>
      <c r="Y71" s="144">
        <f t="shared" si="3"/>
        <v>0</v>
      </c>
      <c r="Z71" s="144" t="e">
        <f>VLOOKUP(V71,#REF!,2,FALSE)</f>
        <v>#REF!</v>
      </c>
    </row>
    <row r="72" spans="1:26" s="37" customFormat="1" ht="15" hidden="1" x14ac:dyDescent="0.3">
      <c r="A72" s="212">
        <v>42080</v>
      </c>
      <c r="B72" s="198" t="s">
        <v>18</v>
      </c>
      <c r="C72" s="191"/>
      <c r="D72" s="163"/>
      <c r="E72" s="191"/>
      <c r="F72" s="222">
        <f t="shared" si="15"/>
        <v>0</v>
      </c>
      <c r="G72" s="190"/>
      <c r="H72" s="192" t="s">
        <v>57</v>
      </c>
      <c r="I72" s="202">
        <v>540</v>
      </c>
      <c r="J72" s="194"/>
      <c r="K72" s="195"/>
      <c r="L72" s="196">
        <v>600035201</v>
      </c>
      <c r="M72" s="194">
        <v>284.63</v>
      </c>
      <c r="N72" s="197"/>
      <c r="O72" s="198" t="str">
        <f t="shared" si="5"/>
        <v>B540LEICESTERSHIRE COUNTY COUNCIL</v>
      </c>
      <c r="P72" s="206">
        <f t="shared" si="10"/>
        <v>600035201</v>
      </c>
      <c r="Q72" s="207" t="str">
        <f t="shared" si="11"/>
        <v/>
      </c>
      <c r="R72" s="199">
        <f t="shared" si="12"/>
        <v>284.63</v>
      </c>
      <c r="S72" s="70" t="s">
        <v>59</v>
      </c>
      <c r="U72" s="144" t="str">
        <f t="shared" si="16"/>
        <v>5201</v>
      </c>
      <c r="V72" s="144" t="str">
        <f t="shared" si="14"/>
        <v>60003</v>
      </c>
      <c r="W72" s="144" t="e">
        <f>VLOOKUP(U72,#REF!,2,FALSE)</f>
        <v>#REF!</v>
      </c>
      <c r="X72" s="144" t="e">
        <f>VLOOKUP(U72,#REF!,5,FALSE)</f>
        <v>#REF!</v>
      </c>
      <c r="Y72" s="144">
        <f t="shared" ref="Y72:Y110" si="17">IF(R72&gt;250,,"Yes")</f>
        <v>0</v>
      </c>
      <c r="Z72" s="144" t="e">
        <f>VLOOKUP(V72,#REF!,2,FALSE)</f>
        <v>#REF!</v>
      </c>
    </row>
    <row r="73" spans="1:26" ht="15" hidden="1" x14ac:dyDescent="0.3">
      <c r="A73" s="212">
        <v>42080</v>
      </c>
      <c r="B73" s="198" t="s">
        <v>18</v>
      </c>
      <c r="C73" s="191"/>
      <c r="D73" s="163"/>
      <c r="E73" s="191"/>
      <c r="F73" s="222">
        <f t="shared" si="15"/>
        <v>0</v>
      </c>
      <c r="G73" s="190"/>
      <c r="H73" s="192" t="s">
        <v>57</v>
      </c>
      <c r="I73" s="202">
        <v>540</v>
      </c>
      <c r="K73" s="195"/>
      <c r="L73" s="196">
        <v>600035280</v>
      </c>
      <c r="M73" s="194">
        <v>484.64</v>
      </c>
      <c r="N73" s="197"/>
      <c r="O73" s="198" t="str">
        <f t="shared" ref="O73:O99" si="18">CONCATENATE(,H73,I73,J73,K73,B73)</f>
        <v>B540LEICESTERSHIRE COUNTY COUNCIL</v>
      </c>
      <c r="P73" s="206">
        <f t="shared" si="10"/>
        <v>600035280</v>
      </c>
      <c r="Q73" s="207" t="str">
        <f t="shared" si="11"/>
        <v/>
      </c>
      <c r="R73" s="199">
        <f t="shared" si="12"/>
        <v>484.64</v>
      </c>
      <c r="S73" s="70" t="s">
        <v>59</v>
      </c>
      <c r="U73" s="144" t="str">
        <f t="shared" si="16"/>
        <v>5280</v>
      </c>
      <c r="V73" s="144" t="str">
        <f t="shared" si="14"/>
        <v>60003</v>
      </c>
      <c r="W73" s="144" t="e">
        <f>VLOOKUP(U73,#REF!,2,FALSE)</f>
        <v>#REF!</v>
      </c>
      <c r="X73" s="144" t="e">
        <f>VLOOKUP(U73,#REF!,5,FALSE)</f>
        <v>#REF!</v>
      </c>
      <c r="Y73" s="144">
        <f t="shared" si="17"/>
        <v>0</v>
      </c>
      <c r="Z73" s="144" t="e">
        <f>VLOOKUP(V73,#REF!,2,FALSE)</f>
        <v>#REF!</v>
      </c>
    </row>
    <row r="74" spans="1:26" ht="15" hidden="1" x14ac:dyDescent="0.3">
      <c r="A74" s="212">
        <v>42080</v>
      </c>
      <c r="B74" s="198" t="s">
        <v>18</v>
      </c>
      <c r="C74" s="191"/>
      <c r="D74" s="163"/>
      <c r="E74" s="191"/>
      <c r="F74" s="222">
        <f t="shared" si="15"/>
        <v>0</v>
      </c>
      <c r="G74" s="190"/>
      <c r="H74" s="192" t="s">
        <v>57</v>
      </c>
      <c r="I74" s="202">
        <v>540</v>
      </c>
      <c r="K74" s="195"/>
      <c r="L74" s="196">
        <v>600035281</v>
      </c>
      <c r="M74" s="194">
        <v>4</v>
      </c>
      <c r="N74" s="197"/>
      <c r="O74" s="198" t="str">
        <f t="shared" si="18"/>
        <v>B540LEICESTERSHIRE COUNTY COUNCIL</v>
      </c>
      <c r="P74" s="206">
        <f t="shared" si="10"/>
        <v>600035281</v>
      </c>
      <c r="Q74" s="207" t="str">
        <f t="shared" si="11"/>
        <v/>
      </c>
      <c r="R74" s="199">
        <f t="shared" si="12"/>
        <v>4</v>
      </c>
      <c r="S74" s="70" t="s">
        <v>59</v>
      </c>
      <c r="U74" s="144" t="str">
        <f t="shared" si="16"/>
        <v>5281</v>
      </c>
      <c r="V74" s="144" t="str">
        <f t="shared" si="14"/>
        <v>60003</v>
      </c>
      <c r="W74" s="144" t="e">
        <f>VLOOKUP(U74,#REF!,2,FALSE)</f>
        <v>#REF!</v>
      </c>
      <c r="X74" s="144" t="e">
        <f>VLOOKUP(U74,#REF!,5,FALSE)</f>
        <v>#REF!</v>
      </c>
      <c r="Y74" s="144" t="str">
        <f t="shared" si="17"/>
        <v>Yes</v>
      </c>
      <c r="Z74" s="144" t="e">
        <f>VLOOKUP(V74,#REF!,2,FALSE)</f>
        <v>#REF!</v>
      </c>
    </row>
    <row r="75" spans="1:26" ht="15" hidden="1" x14ac:dyDescent="0.3">
      <c r="A75" s="212">
        <v>42080</v>
      </c>
      <c r="B75" s="198" t="s">
        <v>18</v>
      </c>
      <c r="C75" s="191"/>
      <c r="D75" s="163"/>
      <c r="E75" s="191"/>
      <c r="F75" s="222">
        <f t="shared" si="15"/>
        <v>0</v>
      </c>
      <c r="G75" s="190"/>
      <c r="H75" s="192" t="s">
        <v>57</v>
      </c>
      <c r="I75" s="202">
        <v>540</v>
      </c>
      <c r="K75" s="195"/>
      <c r="L75" s="196">
        <v>399069356</v>
      </c>
      <c r="N75" s="197">
        <v>4</v>
      </c>
      <c r="O75" s="198" t="str">
        <f t="shared" si="18"/>
        <v>B540LEICESTERSHIRE COUNTY COUNCIL</v>
      </c>
      <c r="P75" s="206">
        <f t="shared" si="10"/>
        <v>399069356</v>
      </c>
      <c r="Q75" s="207" t="str">
        <f t="shared" si="11"/>
        <v xml:space="preserve"> </v>
      </c>
      <c r="R75" s="199">
        <f t="shared" si="12"/>
        <v>4</v>
      </c>
      <c r="S75" s="70" t="s">
        <v>59</v>
      </c>
      <c r="U75" s="144" t="str">
        <f t="shared" si="16"/>
        <v>9356</v>
      </c>
      <c r="V75" s="144" t="str">
        <f t="shared" si="14"/>
        <v>39906</v>
      </c>
      <c r="W75" s="144" t="e">
        <f>VLOOKUP(U75,#REF!,2,FALSE)</f>
        <v>#REF!</v>
      </c>
      <c r="X75" s="144" t="e">
        <f>VLOOKUP(U75,#REF!,5,FALSE)</f>
        <v>#REF!</v>
      </c>
      <c r="Y75" s="144" t="str">
        <f t="shared" si="17"/>
        <v>Yes</v>
      </c>
      <c r="Z75" s="144" t="e">
        <f>VLOOKUP(V75,#REF!,2,FALSE)</f>
        <v>#REF!</v>
      </c>
    </row>
    <row r="76" spans="1:26" s="37" customFormat="1" ht="15" hidden="1" x14ac:dyDescent="0.3">
      <c r="A76" s="212">
        <v>42080</v>
      </c>
      <c r="B76" s="198" t="s">
        <v>18</v>
      </c>
      <c r="C76" s="191"/>
      <c r="D76" s="163"/>
      <c r="E76" s="191"/>
      <c r="F76" s="222">
        <f t="shared" si="15"/>
        <v>0</v>
      </c>
      <c r="G76" s="190"/>
      <c r="H76" s="192" t="s">
        <v>57</v>
      </c>
      <c r="I76" s="202">
        <v>540</v>
      </c>
      <c r="J76" s="194"/>
      <c r="K76" s="195"/>
      <c r="L76" s="196">
        <v>600035217</v>
      </c>
      <c r="M76" s="194">
        <v>521.75</v>
      </c>
      <c r="N76" s="197"/>
      <c r="O76" s="198" t="str">
        <f t="shared" si="18"/>
        <v>B540LEICESTERSHIRE COUNTY COUNCIL</v>
      </c>
      <c r="P76" s="206">
        <f t="shared" si="10"/>
        <v>600035217</v>
      </c>
      <c r="Q76" s="207" t="str">
        <f t="shared" si="11"/>
        <v/>
      </c>
      <c r="R76" s="199">
        <f t="shared" si="12"/>
        <v>521.75</v>
      </c>
      <c r="S76" s="70" t="s">
        <v>59</v>
      </c>
      <c r="U76" s="144" t="str">
        <f t="shared" si="16"/>
        <v>5217</v>
      </c>
      <c r="V76" s="144" t="str">
        <f t="shared" si="14"/>
        <v>60003</v>
      </c>
      <c r="W76" s="144" t="e">
        <f>VLOOKUP(U76,#REF!,2,FALSE)</f>
        <v>#REF!</v>
      </c>
      <c r="X76" s="144" t="e">
        <f>VLOOKUP(U76,#REF!,5,FALSE)</f>
        <v>#REF!</v>
      </c>
      <c r="Y76" s="144">
        <f t="shared" si="17"/>
        <v>0</v>
      </c>
      <c r="Z76" s="144" t="e">
        <f>VLOOKUP(V76,#REF!,2,FALSE)</f>
        <v>#REF!</v>
      </c>
    </row>
    <row r="77" spans="1:26" s="37" customFormat="1" ht="15" hidden="1" x14ac:dyDescent="0.3">
      <c r="A77" s="212">
        <v>42080</v>
      </c>
      <c r="B77" s="198" t="s">
        <v>18</v>
      </c>
      <c r="C77" s="191"/>
      <c r="D77" s="163"/>
      <c r="E77" s="191"/>
      <c r="F77" s="222">
        <f t="shared" si="15"/>
        <v>0</v>
      </c>
      <c r="G77" s="190"/>
      <c r="H77" s="192" t="s">
        <v>57</v>
      </c>
      <c r="I77" s="202">
        <v>540</v>
      </c>
      <c r="J77" s="194"/>
      <c r="K77" s="195"/>
      <c r="L77" s="196">
        <v>600035235</v>
      </c>
      <c r="M77" s="194">
        <v>10</v>
      </c>
      <c r="N77" s="197"/>
      <c r="O77" s="198" t="str">
        <f t="shared" si="18"/>
        <v>B540LEICESTERSHIRE COUNTY COUNCIL</v>
      </c>
      <c r="P77" s="206">
        <f t="shared" si="10"/>
        <v>600035235</v>
      </c>
      <c r="Q77" s="207" t="str">
        <f t="shared" si="11"/>
        <v/>
      </c>
      <c r="R77" s="199">
        <f t="shared" si="12"/>
        <v>10</v>
      </c>
      <c r="S77" s="70" t="s">
        <v>59</v>
      </c>
      <c r="U77" s="144" t="str">
        <f t="shared" si="16"/>
        <v>5235</v>
      </c>
      <c r="V77" s="144" t="str">
        <f t="shared" si="14"/>
        <v>60003</v>
      </c>
      <c r="W77" s="144" t="e">
        <f>VLOOKUP(U77,#REF!,2,FALSE)</f>
        <v>#REF!</v>
      </c>
      <c r="X77" s="144" t="e">
        <f>VLOOKUP(U77,#REF!,5,FALSE)</f>
        <v>#REF!</v>
      </c>
      <c r="Y77" s="144" t="str">
        <f t="shared" si="17"/>
        <v>Yes</v>
      </c>
      <c r="Z77" s="144" t="e">
        <f>VLOOKUP(V77,#REF!,2,FALSE)</f>
        <v>#REF!</v>
      </c>
    </row>
    <row r="78" spans="1:26" ht="15" hidden="1" x14ac:dyDescent="0.3">
      <c r="A78" s="212">
        <v>42080</v>
      </c>
      <c r="B78" s="198" t="s">
        <v>18</v>
      </c>
      <c r="C78" s="191"/>
      <c r="D78" s="163"/>
      <c r="E78" s="191"/>
      <c r="F78" s="222">
        <f t="shared" si="15"/>
        <v>0</v>
      </c>
      <c r="G78" s="190"/>
      <c r="H78" s="192" t="s">
        <v>57</v>
      </c>
      <c r="I78" s="202">
        <v>540</v>
      </c>
      <c r="K78" s="195"/>
      <c r="L78" s="196">
        <v>600035228</v>
      </c>
      <c r="M78" s="194">
        <v>19.059999999999999</v>
      </c>
      <c r="N78" s="197"/>
      <c r="O78" s="198" t="str">
        <f t="shared" si="18"/>
        <v>B540LEICESTERSHIRE COUNTY COUNCIL</v>
      </c>
      <c r="P78" s="206">
        <f t="shared" si="10"/>
        <v>600035228</v>
      </c>
      <c r="Q78" s="207" t="str">
        <f t="shared" si="11"/>
        <v/>
      </c>
      <c r="R78" s="199">
        <f t="shared" si="12"/>
        <v>19.059999999999999</v>
      </c>
      <c r="S78" s="70" t="s">
        <v>59</v>
      </c>
      <c r="U78" s="144" t="str">
        <f t="shared" si="16"/>
        <v>5228</v>
      </c>
      <c r="V78" s="144" t="str">
        <f t="shared" si="14"/>
        <v>60003</v>
      </c>
      <c r="W78" s="144" t="e">
        <f>VLOOKUP(U78,#REF!,2,FALSE)</f>
        <v>#REF!</v>
      </c>
      <c r="X78" s="144" t="e">
        <f>VLOOKUP(U78,#REF!,5,FALSE)</f>
        <v>#REF!</v>
      </c>
      <c r="Y78" s="144" t="str">
        <f t="shared" si="17"/>
        <v>Yes</v>
      </c>
      <c r="Z78" s="144" t="e">
        <f>VLOOKUP(V78,#REF!,2,FALSE)</f>
        <v>#REF!</v>
      </c>
    </row>
    <row r="79" spans="1:26" s="37" customFormat="1" ht="15" hidden="1" x14ac:dyDescent="0.3">
      <c r="A79" s="212">
        <v>42080</v>
      </c>
      <c r="B79" s="198" t="s">
        <v>18</v>
      </c>
      <c r="C79" s="191"/>
      <c r="D79" s="163"/>
      <c r="E79" s="191"/>
      <c r="F79" s="222">
        <f t="shared" si="15"/>
        <v>0</v>
      </c>
      <c r="G79" s="190"/>
      <c r="H79" s="192" t="s">
        <v>57</v>
      </c>
      <c r="I79" s="202">
        <v>540</v>
      </c>
      <c r="J79" s="194"/>
      <c r="K79" s="195"/>
      <c r="L79" s="196">
        <v>399069356</v>
      </c>
      <c r="M79" s="194"/>
      <c r="N79" s="197">
        <v>0.48</v>
      </c>
      <c r="O79" s="198" t="str">
        <f t="shared" si="18"/>
        <v>B540LEICESTERSHIRE COUNTY COUNCIL</v>
      </c>
      <c r="P79" s="206">
        <f t="shared" si="10"/>
        <v>399069356</v>
      </c>
      <c r="Q79" s="207" t="str">
        <f t="shared" si="11"/>
        <v xml:space="preserve"> </v>
      </c>
      <c r="R79" s="199">
        <f t="shared" si="12"/>
        <v>0.48</v>
      </c>
      <c r="S79" s="70" t="s">
        <v>59</v>
      </c>
      <c r="U79" s="144" t="str">
        <f t="shared" si="16"/>
        <v>9356</v>
      </c>
      <c r="V79" s="144" t="str">
        <f t="shared" si="14"/>
        <v>39906</v>
      </c>
      <c r="W79" s="144" t="e">
        <f>VLOOKUP(U79,#REF!,2,FALSE)</f>
        <v>#REF!</v>
      </c>
      <c r="X79" s="144" t="e">
        <f>VLOOKUP(U79,#REF!,5,FALSE)</f>
        <v>#REF!</v>
      </c>
      <c r="Y79" s="144" t="str">
        <f t="shared" si="17"/>
        <v>Yes</v>
      </c>
      <c r="Z79" s="144" t="e">
        <f>VLOOKUP(V79,#REF!,2,FALSE)</f>
        <v>#REF!</v>
      </c>
    </row>
    <row r="80" spans="1:26" ht="15" hidden="1" x14ac:dyDescent="0.3">
      <c r="A80" s="212">
        <v>42080</v>
      </c>
      <c r="B80" s="198" t="s">
        <v>18</v>
      </c>
      <c r="C80" s="191"/>
      <c r="D80" s="163"/>
      <c r="E80" s="191"/>
      <c r="F80" s="222">
        <f t="shared" si="15"/>
        <v>0</v>
      </c>
      <c r="G80" s="190"/>
      <c r="H80" s="192" t="s">
        <v>57</v>
      </c>
      <c r="I80" s="202">
        <v>540</v>
      </c>
      <c r="K80" s="195"/>
      <c r="L80" s="196">
        <v>600035247</v>
      </c>
      <c r="M80" s="194">
        <v>202.9</v>
      </c>
      <c r="N80" s="197"/>
      <c r="O80" s="198" t="str">
        <f t="shared" si="18"/>
        <v>B540LEICESTERSHIRE COUNTY COUNCIL</v>
      </c>
      <c r="P80" s="206">
        <f t="shared" si="10"/>
        <v>600035247</v>
      </c>
      <c r="Q80" s="207" t="str">
        <f t="shared" si="11"/>
        <v/>
      </c>
      <c r="R80" s="199">
        <f t="shared" si="12"/>
        <v>202.9</v>
      </c>
      <c r="S80" s="70" t="s">
        <v>59</v>
      </c>
      <c r="U80" s="144" t="str">
        <f t="shared" si="16"/>
        <v>5247</v>
      </c>
      <c r="V80" s="144" t="str">
        <f t="shared" si="14"/>
        <v>60003</v>
      </c>
      <c r="W80" s="144" t="e">
        <f>VLOOKUP(U80,#REF!,2,FALSE)</f>
        <v>#REF!</v>
      </c>
      <c r="X80" s="144" t="e">
        <f>VLOOKUP(U80,#REF!,5,FALSE)</f>
        <v>#REF!</v>
      </c>
      <c r="Y80" s="144" t="str">
        <f t="shared" si="17"/>
        <v>Yes</v>
      </c>
      <c r="Z80" s="144" t="e">
        <f>VLOOKUP(V80,#REF!,2,FALSE)</f>
        <v>#REF!</v>
      </c>
    </row>
    <row r="81" spans="1:26" ht="15" hidden="1" x14ac:dyDescent="0.3">
      <c r="A81" s="212">
        <v>42080</v>
      </c>
      <c r="B81" s="198" t="s">
        <v>18</v>
      </c>
      <c r="C81" s="191"/>
      <c r="D81" s="163"/>
      <c r="E81" s="191"/>
      <c r="F81" s="222">
        <f t="shared" si="15"/>
        <v>0</v>
      </c>
      <c r="G81" s="190"/>
      <c r="H81" s="192" t="s">
        <v>57</v>
      </c>
      <c r="I81" s="202">
        <v>540</v>
      </c>
      <c r="K81" s="195"/>
      <c r="L81" s="196">
        <v>600035209</v>
      </c>
      <c r="M81" s="194">
        <v>261.74</v>
      </c>
      <c r="N81" s="197"/>
      <c r="O81" s="198" t="str">
        <f t="shared" si="18"/>
        <v>B540LEICESTERSHIRE COUNTY COUNCIL</v>
      </c>
      <c r="P81" s="206">
        <f t="shared" si="10"/>
        <v>600035209</v>
      </c>
      <c r="Q81" s="207" t="str">
        <f t="shared" si="11"/>
        <v/>
      </c>
      <c r="R81" s="199">
        <f t="shared" si="12"/>
        <v>261.74</v>
      </c>
      <c r="S81" s="70" t="s">
        <v>59</v>
      </c>
      <c r="U81" s="144" t="str">
        <f t="shared" si="16"/>
        <v>5209</v>
      </c>
      <c r="V81" s="144" t="str">
        <f t="shared" si="14"/>
        <v>60003</v>
      </c>
      <c r="W81" s="144" t="e">
        <f>VLOOKUP(U81,#REF!,2,FALSE)</f>
        <v>#REF!</v>
      </c>
      <c r="X81" s="144" t="e">
        <f>VLOOKUP(U81,#REF!,5,FALSE)</f>
        <v>#REF!</v>
      </c>
      <c r="Y81" s="144">
        <f t="shared" si="17"/>
        <v>0</v>
      </c>
      <c r="Z81" s="144" t="e">
        <f>VLOOKUP(V81,#REF!,2,FALSE)</f>
        <v>#REF!</v>
      </c>
    </row>
    <row r="82" spans="1:26" ht="15" hidden="1" x14ac:dyDescent="0.3">
      <c r="A82" s="212">
        <v>42080</v>
      </c>
      <c r="B82" s="198" t="s">
        <v>18</v>
      </c>
      <c r="C82" s="191"/>
      <c r="D82" s="163"/>
      <c r="E82" s="191"/>
      <c r="F82" s="222">
        <f t="shared" si="15"/>
        <v>0</v>
      </c>
      <c r="G82" s="190"/>
      <c r="H82" s="192" t="s">
        <v>57</v>
      </c>
      <c r="I82" s="202">
        <v>540</v>
      </c>
      <c r="K82" s="195"/>
      <c r="L82" s="196">
        <v>399022400</v>
      </c>
      <c r="M82" s="194">
        <v>737.75</v>
      </c>
      <c r="N82" s="197"/>
      <c r="O82" s="198" t="str">
        <f t="shared" si="18"/>
        <v>B540LEICESTERSHIRE COUNTY COUNCIL</v>
      </c>
      <c r="P82" s="206">
        <f t="shared" si="10"/>
        <v>399022400</v>
      </c>
      <c r="Q82" s="207" t="str">
        <f t="shared" si="11"/>
        <v/>
      </c>
      <c r="R82" s="199">
        <f t="shared" si="12"/>
        <v>737.75</v>
      </c>
      <c r="S82" s="70" t="s">
        <v>59</v>
      </c>
      <c r="U82" s="144" t="str">
        <f t="shared" si="16"/>
        <v>2400</v>
      </c>
      <c r="V82" s="144" t="str">
        <f t="shared" si="14"/>
        <v>39902</v>
      </c>
      <c r="W82" s="144" t="e">
        <f>VLOOKUP(U82,#REF!,2,FALSE)</f>
        <v>#REF!</v>
      </c>
      <c r="X82" s="144" t="e">
        <f>VLOOKUP(U82,#REF!,5,FALSE)</f>
        <v>#REF!</v>
      </c>
      <c r="Y82" s="144">
        <f t="shared" si="17"/>
        <v>0</v>
      </c>
      <c r="Z82" s="144" t="e">
        <f>VLOOKUP(V82,#REF!,2,FALSE)</f>
        <v>#REF!</v>
      </c>
    </row>
    <row r="83" spans="1:26" ht="15" hidden="1" x14ac:dyDescent="0.3">
      <c r="A83" s="212">
        <v>42080</v>
      </c>
      <c r="B83" s="198" t="s">
        <v>18</v>
      </c>
      <c r="C83" s="191"/>
      <c r="D83" s="163"/>
      <c r="E83" s="191"/>
      <c r="F83" s="222">
        <f t="shared" si="15"/>
        <v>0</v>
      </c>
      <c r="G83" s="190"/>
      <c r="H83" s="192" t="s">
        <v>57</v>
      </c>
      <c r="I83" s="202">
        <v>540</v>
      </c>
      <c r="K83" s="195"/>
      <c r="L83" s="196">
        <v>600165005</v>
      </c>
      <c r="M83" s="194">
        <v>147.55000000000001</v>
      </c>
      <c r="N83" s="197"/>
      <c r="O83" s="198" t="str">
        <f t="shared" si="18"/>
        <v>B540LEICESTERSHIRE COUNTY COUNCIL</v>
      </c>
      <c r="P83" s="206">
        <f t="shared" si="10"/>
        <v>600165005</v>
      </c>
      <c r="Q83" s="207" t="str">
        <f t="shared" si="11"/>
        <v/>
      </c>
      <c r="R83" s="199">
        <f t="shared" si="12"/>
        <v>147.55000000000001</v>
      </c>
      <c r="S83" s="70" t="s">
        <v>59</v>
      </c>
      <c r="U83" s="144" t="str">
        <f t="shared" si="16"/>
        <v>5005</v>
      </c>
      <c r="V83" s="144" t="str">
        <f t="shared" si="14"/>
        <v>60016</v>
      </c>
      <c r="W83" s="144" t="e">
        <f>VLOOKUP(U83,#REF!,2,FALSE)</f>
        <v>#REF!</v>
      </c>
      <c r="X83" s="144" t="e">
        <f>VLOOKUP(U83,#REF!,5,FALSE)</f>
        <v>#REF!</v>
      </c>
      <c r="Y83" s="144" t="str">
        <f t="shared" si="17"/>
        <v>Yes</v>
      </c>
      <c r="Z83" s="144" t="e">
        <f>VLOOKUP(V83,#REF!,2,FALSE)</f>
        <v>#REF!</v>
      </c>
    </row>
    <row r="84" spans="1:26" s="37" customFormat="1" ht="15" hidden="1" x14ac:dyDescent="0.3">
      <c r="A84" s="212">
        <v>42080</v>
      </c>
      <c r="B84" s="198" t="s">
        <v>192</v>
      </c>
      <c r="C84" s="191"/>
      <c r="D84" s="163"/>
      <c r="E84" s="191">
        <v>181</v>
      </c>
      <c r="F84" s="222">
        <f t="shared" si="15"/>
        <v>181</v>
      </c>
      <c r="G84" s="190"/>
      <c r="H84" s="192" t="s">
        <v>57</v>
      </c>
      <c r="I84" s="202">
        <v>541</v>
      </c>
      <c r="J84" s="194" t="s">
        <v>52</v>
      </c>
      <c r="K84" s="195"/>
      <c r="L84" s="196">
        <v>420012421</v>
      </c>
      <c r="M84" s="194">
        <f t="shared" ref="M84:M91" si="19">E84</f>
        <v>181</v>
      </c>
      <c r="N84" s="197"/>
      <c r="O84" s="198" t="str">
        <f t="shared" si="18"/>
        <v>B541 DBS DIRECT DEBITS</v>
      </c>
      <c r="P84" s="206">
        <f t="shared" si="10"/>
        <v>420012421</v>
      </c>
      <c r="Q84" s="207" t="str">
        <f t="shared" si="11"/>
        <v/>
      </c>
      <c r="R84" s="199">
        <f t="shared" si="12"/>
        <v>181</v>
      </c>
      <c r="S84" s="70" t="s">
        <v>59</v>
      </c>
      <c r="U84" s="144" t="str">
        <f t="shared" si="16"/>
        <v>2421</v>
      </c>
      <c r="V84" s="144" t="str">
        <f t="shared" si="14"/>
        <v>42001</v>
      </c>
      <c r="W84" s="144" t="e">
        <f>VLOOKUP(U84,#REF!,2,FALSE)</f>
        <v>#REF!</v>
      </c>
      <c r="X84" s="144" t="e">
        <f>VLOOKUP(U84,#REF!,5,FALSE)</f>
        <v>#REF!</v>
      </c>
      <c r="Y84" s="144" t="str">
        <f t="shared" si="17"/>
        <v>Yes</v>
      </c>
      <c r="Z84" s="144" t="e">
        <f>VLOOKUP(V84,#REF!,2,FALSE)</f>
        <v>#REF!</v>
      </c>
    </row>
    <row r="85" spans="1:26" s="37" customFormat="1" ht="15" hidden="1" x14ac:dyDescent="0.3">
      <c r="A85" s="212">
        <v>42081</v>
      </c>
      <c r="B85" s="198" t="s">
        <v>181</v>
      </c>
      <c r="C85" s="191"/>
      <c r="D85" s="163"/>
      <c r="E85" s="191">
        <v>38000</v>
      </c>
      <c r="F85" s="222">
        <f t="shared" si="15"/>
        <v>38000</v>
      </c>
      <c r="G85" s="190"/>
      <c r="H85" s="192" t="s">
        <v>57</v>
      </c>
      <c r="I85" s="202">
        <v>542</v>
      </c>
      <c r="J85" s="194"/>
      <c r="K85" s="195"/>
      <c r="L85" s="196">
        <v>620185111</v>
      </c>
      <c r="M85" s="195">
        <f t="shared" si="19"/>
        <v>38000</v>
      </c>
      <c r="N85" s="197"/>
      <c r="O85" s="198" t="str">
        <f t="shared" si="18"/>
        <v>B542SIBA DIRECT</v>
      </c>
      <c r="P85" s="206">
        <f t="shared" si="10"/>
        <v>620185111</v>
      </c>
      <c r="Q85" s="207" t="str">
        <f t="shared" si="11"/>
        <v/>
      </c>
      <c r="R85" s="199">
        <f t="shared" si="12"/>
        <v>38000</v>
      </c>
      <c r="S85" s="70" t="s">
        <v>59</v>
      </c>
      <c r="U85" s="144" t="str">
        <f t="shared" si="16"/>
        <v>5111</v>
      </c>
      <c r="V85" s="144" t="str">
        <f t="shared" si="14"/>
        <v>62018</v>
      </c>
      <c r="W85" s="144" t="e">
        <f>VLOOKUP(U85,#REF!,2,FALSE)</f>
        <v>#REF!</v>
      </c>
      <c r="X85" s="144" t="e">
        <f>VLOOKUP(U85,#REF!,5,FALSE)</f>
        <v>#REF!</v>
      </c>
      <c r="Y85" s="144">
        <f t="shared" si="17"/>
        <v>0</v>
      </c>
      <c r="Z85" s="144" t="e">
        <f>VLOOKUP(V85,#REF!,2,FALSE)</f>
        <v>#REF!</v>
      </c>
    </row>
    <row r="86" spans="1:26" s="37" customFormat="1" ht="15" hidden="1" x14ac:dyDescent="0.3">
      <c r="A86" s="212">
        <v>42081</v>
      </c>
      <c r="B86" s="198" t="s">
        <v>193</v>
      </c>
      <c r="C86" s="191"/>
      <c r="D86" s="190"/>
      <c r="E86" s="191">
        <v>1.38</v>
      </c>
      <c r="F86" s="222">
        <f t="shared" si="15"/>
        <v>1.38</v>
      </c>
      <c r="G86" s="190"/>
      <c r="H86" s="192" t="s">
        <v>57</v>
      </c>
      <c r="I86" s="202">
        <v>543</v>
      </c>
      <c r="J86" s="194" t="s">
        <v>52</v>
      </c>
      <c r="K86" s="195"/>
      <c r="L86" s="196">
        <v>300022445</v>
      </c>
      <c r="M86" s="195">
        <f t="shared" si="19"/>
        <v>1.38</v>
      </c>
      <c r="N86" s="197"/>
      <c r="O86" s="198" t="str">
        <f t="shared" si="18"/>
        <v>B543 S/LINE</v>
      </c>
      <c r="P86" s="206">
        <f t="shared" si="10"/>
        <v>300022445</v>
      </c>
      <c r="Q86" s="207" t="str">
        <f t="shared" si="11"/>
        <v/>
      </c>
      <c r="R86" s="199">
        <f t="shared" si="12"/>
        <v>1.38</v>
      </c>
      <c r="S86" s="70" t="s">
        <v>59</v>
      </c>
      <c r="U86" s="144" t="str">
        <f t="shared" si="16"/>
        <v>2445</v>
      </c>
      <c r="V86" s="144" t="str">
        <f t="shared" si="14"/>
        <v>30002</v>
      </c>
      <c r="W86" s="144" t="e">
        <f>VLOOKUP(U86,#REF!,2,FALSE)</f>
        <v>#REF!</v>
      </c>
      <c r="X86" s="144" t="e">
        <f>VLOOKUP(U86,#REF!,5,FALSE)</f>
        <v>#REF!</v>
      </c>
      <c r="Y86" s="144" t="str">
        <f t="shared" si="17"/>
        <v>Yes</v>
      </c>
      <c r="Z86" s="144" t="e">
        <f>VLOOKUP(V86,#REF!,2,FALSE)</f>
        <v>#REF!</v>
      </c>
    </row>
    <row r="87" spans="1:26" ht="15" hidden="1" x14ac:dyDescent="0.3">
      <c r="A87" s="212">
        <v>42081</v>
      </c>
      <c r="B87" s="198" t="s">
        <v>193</v>
      </c>
      <c r="C87" s="191"/>
      <c r="E87" s="191">
        <v>43.74</v>
      </c>
      <c r="F87" s="222">
        <f t="shared" si="15"/>
        <v>43.74</v>
      </c>
      <c r="G87" s="190"/>
      <c r="H87" s="192" t="s">
        <v>57</v>
      </c>
      <c r="I87" s="202">
        <v>544</v>
      </c>
      <c r="J87" s="194" t="s">
        <v>52</v>
      </c>
      <c r="K87" s="195"/>
      <c r="L87" s="196">
        <v>300022445</v>
      </c>
      <c r="M87" s="195">
        <f t="shared" si="19"/>
        <v>43.74</v>
      </c>
      <c r="N87" s="197"/>
      <c r="O87" s="198" t="str">
        <f t="shared" si="18"/>
        <v>B544 S/LINE</v>
      </c>
      <c r="P87" s="206">
        <f t="shared" si="10"/>
        <v>300022445</v>
      </c>
      <c r="Q87" s="207" t="str">
        <f t="shared" si="11"/>
        <v/>
      </c>
      <c r="R87" s="199">
        <f t="shared" si="12"/>
        <v>43.74</v>
      </c>
      <c r="S87" s="70" t="s">
        <v>59</v>
      </c>
      <c r="U87" s="144" t="str">
        <f t="shared" si="16"/>
        <v>2445</v>
      </c>
      <c r="V87" s="144" t="str">
        <f t="shared" si="14"/>
        <v>30002</v>
      </c>
      <c r="W87" s="144" t="e">
        <f>VLOOKUP(U87,#REF!,2,FALSE)</f>
        <v>#REF!</v>
      </c>
      <c r="X87" s="144" t="e">
        <f>VLOOKUP(U87,#REF!,5,FALSE)</f>
        <v>#REF!</v>
      </c>
      <c r="Y87" s="144" t="str">
        <f t="shared" si="17"/>
        <v>Yes</v>
      </c>
      <c r="Z87" s="144" t="e">
        <f>VLOOKUP(V87,#REF!,2,FALSE)</f>
        <v>#REF!</v>
      </c>
    </row>
    <row r="88" spans="1:26" ht="15" hidden="1" x14ac:dyDescent="0.3">
      <c r="A88" s="212">
        <v>42081</v>
      </c>
      <c r="B88" s="161" t="s">
        <v>193</v>
      </c>
      <c r="C88" s="191"/>
      <c r="E88" s="191">
        <v>458.73</v>
      </c>
      <c r="F88" s="222">
        <f t="shared" si="15"/>
        <v>458.73</v>
      </c>
      <c r="G88" s="190"/>
      <c r="H88" s="192" t="s">
        <v>57</v>
      </c>
      <c r="I88" s="202">
        <v>545</v>
      </c>
      <c r="J88" s="194" t="s">
        <v>52</v>
      </c>
      <c r="K88" s="195"/>
      <c r="L88" s="196">
        <v>300022445</v>
      </c>
      <c r="M88" s="195">
        <f t="shared" si="19"/>
        <v>458.73</v>
      </c>
      <c r="N88" s="197"/>
      <c r="O88" s="198" t="str">
        <f t="shared" si="18"/>
        <v>B545 S/LINE</v>
      </c>
      <c r="P88" s="206">
        <f t="shared" si="10"/>
        <v>300022445</v>
      </c>
      <c r="Q88" s="207" t="str">
        <f t="shared" si="11"/>
        <v/>
      </c>
      <c r="R88" s="199">
        <f t="shared" si="12"/>
        <v>458.73</v>
      </c>
      <c r="S88" s="70" t="s">
        <v>59</v>
      </c>
      <c r="U88" s="144" t="str">
        <f t="shared" si="16"/>
        <v>2445</v>
      </c>
      <c r="V88" s="144" t="str">
        <f t="shared" si="14"/>
        <v>30002</v>
      </c>
      <c r="W88" s="144" t="e">
        <f>VLOOKUP(U88,#REF!,2,FALSE)</f>
        <v>#REF!</v>
      </c>
      <c r="X88" s="144" t="e">
        <f>VLOOKUP(U88,#REF!,5,FALSE)</f>
        <v>#REF!</v>
      </c>
      <c r="Y88" s="144">
        <f t="shared" si="17"/>
        <v>0</v>
      </c>
      <c r="Z88" s="144" t="e">
        <f>VLOOKUP(V88,#REF!,2,FALSE)</f>
        <v>#REF!</v>
      </c>
    </row>
    <row r="89" spans="1:26" ht="15" hidden="1" x14ac:dyDescent="0.3">
      <c r="A89" s="212">
        <v>42082</v>
      </c>
      <c r="B89" s="198" t="s">
        <v>181</v>
      </c>
      <c r="C89" s="191"/>
      <c r="E89" s="191">
        <v>116000</v>
      </c>
      <c r="F89" s="222">
        <f t="shared" si="15"/>
        <v>116000</v>
      </c>
      <c r="G89" s="190"/>
      <c r="H89" s="192" t="s">
        <v>57</v>
      </c>
      <c r="I89" s="202">
        <v>546</v>
      </c>
      <c r="J89" s="194" t="s">
        <v>52</v>
      </c>
      <c r="K89" s="195"/>
      <c r="L89" s="196">
        <v>620185111</v>
      </c>
      <c r="M89" s="195">
        <f t="shared" si="19"/>
        <v>116000</v>
      </c>
      <c r="N89" s="197"/>
      <c r="O89" s="198" t="str">
        <f t="shared" si="18"/>
        <v>B546 SIBA DIRECT</v>
      </c>
      <c r="P89" s="206">
        <f t="shared" si="10"/>
        <v>620185111</v>
      </c>
      <c r="Q89" s="207" t="str">
        <f t="shared" si="11"/>
        <v/>
      </c>
      <c r="R89" s="199">
        <f t="shared" si="12"/>
        <v>116000</v>
      </c>
      <c r="S89" s="70" t="s">
        <v>59</v>
      </c>
      <c r="U89" s="144" t="str">
        <f t="shared" si="16"/>
        <v>5111</v>
      </c>
      <c r="V89" s="144" t="str">
        <f t="shared" si="14"/>
        <v>62018</v>
      </c>
      <c r="W89" s="144" t="e">
        <f>VLOOKUP(U89,#REF!,2,FALSE)</f>
        <v>#REF!</v>
      </c>
      <c r="X89" s="144" t="e">
        <f>VLOOKUP(U89,#REF!,5,FALSE)</f>
        <v>#REF!</v>
      </c>
      <c r="Y89" s="144">
        <f t="shared" si="17"/>
        <v>0</v>
      </c>
      <c r="Z89" s="144" t="e">
        <f>VLOOKUP(V89,#REF!,2,FALSE)</f>
        <v>#REF!</v>
      </c>
    </row>
    <row r="90" spans="1:26" ht="15" hidden="1" x14ac:dyDescent="0.3">
      <c r="A90" s="212">
        <v>42082</v>
      </c>
      <c r="B90" s="161" t="s">
        <v>194</v>
      </c>
      <c r="C90" s="191"/>
      <c r="E90" s="191">
        <v>24.3</v>
      </c>
      <c r="F90" s="222">
        <f t="shared" si="15"/>
        <v>24.3</v>
      </c>
      <c r="G90" s="190"/>
      <c r="H90" s="192" t="s">
        <v>57</v>
      </c>
      <c r="I90" s="202">
        <v>547</v>
      </c>
      <c r="J90" s="194" t="s">
        <v>52</v>
      </c>
      <c r="K90" s="195"/>
      <c r="L90" s="196">
        <v>300022445</v>
      </c>
      <c r="M90" s="195">
        <f t="shared" si="19"/>
        <v>24.3</v>
      </c>
      <c r="N90" s="197"/>
      <c r="O90" s="198" t="str">
        <f t="shared" si="18"/>
        <v>B547 WORLDPAY DD</v>
      </c>
      <c r="P90" s="206">
        <f t="shared" si="10"/>
        <v>300022445</v>
      </c>
      <c r="Q90" s="207" t="str">
        <f t="shared" si="11"/>
        <v/>
      </c>
      <c r="R90" s="199">
        <f t="shared" si="12"/>
        <v>24.3</v>
      </c>
      <c r="S90" s="70" t="s">
        <v>59</v>
      </c>
      <c r="U90" s="144" t="str">
        <f t="shared" si="16"/>
        <v>2445</v>
      </c>
      <c r="V90" s="144" t="str">
        <f t="shared" si="14"/>
        <v>30002</v>
      </c>
      <c r="W90" s="144" t="e">
        <f>VLOOKUP(U90,#REF!,2,FALSE)</f>
        <v>#REF!</v>
      </c>
      <c r="X90" s="144" t="e">
        <f>VLOOKUP(U90,#REF!,5,FALSE)</f>
        <v>#REF!</v>
      </c>
      <c r="Y90" s="144" t="str">
        <f t="shared" si="17"/>
        <v>Yes</v>
      </c>
      <c r="Z90" s="144" t="e">
        <f>VLOOKUP(V90,#REF!,2,FALSE)</f>
        <v>#REF!</v>
      </c>
    </row>
    <row r="91" spans="1:26" ht="15" x14ac:dyDescent="0.3">
      <c r="A91" s="212">
        <v>42083</v>
      </c>
      <c r="B91" s="161" t="s">
        <v>195</v>
      </c>
      <c r="C91" s="191"/>
      <c r="E91" s="191">
        <v>579.5</v>
      </c>
      <c r="F91" s="222">
        <f t="shared" si="15"/>
        <v>579.5</v>
      </c>
      <c r="G91" s="190"/>
      <c r="H91" s="192" t="s">
        <v>57</v>
      </c>
      <c r="I91" s="202">
        <v>548</v>
      </c>
      <c r="J91" s="194" t="s">
        <v>52</v>
      </c>
      <c r="K91" s="195"/>
      <c r="L91" s="196">
        <v>620199600</v>
      </c>
      <c r="M91" s="195">
        <f t="shared" si="19"/>
        <v>579.5</v>
      </c>
      <c r="N91" s="197"/>
      <c r="O91" s="198" t="str">
        <f t="shared" si="18"/>
        <v>B548 BILL PAYMENT - MS L E ELLIS</v>
      </c>
      <c r="P91" s="206">
        <f t="shared" si="10"/>
        <v>620199600</v>
      </c>
      <c r="Q91" s="207" t="str">
        <f t="shared" si="11"/>
        <v/>
      </c>
      <c r="R91" s="199">
        <f t="shared" si="12"/>
        <v>579.5</v>
      </c>
      <c r="S91" s="70" t="s">
        <v>59</v>
      </c>
      <c r="U91" s="144" t="str">
        <f t="shared" si="16"/>
        <v>9600</v>
      </c>
      <c r="V91" s="144" t="str">
        <f t="shared" si="14"/>
        <v>62019</v>
      </c>
      <c r="W91" s="144" t="e">
        <f>VLOOKUP(U91,#REF!,2,FALSE)</f>
        <v>#REF!</v>
      </c>
      <c r="X91" s="144" t="e">
        <f>VLOOKUP(U91,#REF!,5,FALSE)</f>
        <v>#REF!</v>
      </c>
      <c r="Y91" s="144">
        <f t="shared" si="17"/>
        <v>0</v>
      </c>
      <c r="Z91" s="144" t="e">
        <f>VLOOKUP(V91,#REF!,2,FALSE)</f>
        <v>#REF!</v>
      </c>
    </row>
    <row r="92" spans="1:26" ht="15" x14ac:dyDescent="0.3">
      <c r="A92" s="212">
        <v>42086</v>
      </c>
      <c r="B92" s="212" t="s">
        <v>196</v>
      </c>
      <c r="C92" s="191"/>
      <c r="E92" s="191">
        <v>1000</v>
      </c>
      <c r="F92" s="222">
        <f t="shared" si="15"/>
        <v>1000</v>
      </c>
      <c r="G92" s="190"/>
      <c r="H92" s="192" t="s">
        <v>57</v>
      </c>
      <c r="I92" s="202">
        <v>549</v>
      </c>
      <c r="J92" s="194" t="s">
        <v>52</v>
      </c>
      <c r="K92" s="195"/>
      <c r="L92" s="196">
        <v>801017055</v>
      </c>
      <c r="M92" s="195">
        <v>1000</v>
      </c>
      <c r="N92" s="197"/>
      <c r="O92" s="198" t="str">
        <f t="shared" si="18"/>
        <v>B549 ROYAL MAIL WEST DIRECT DEBIT</v>
      </c>
      <c r="P92" s="206">
        <f t="shared" ref="P92:P110" si="20">+L92</f>
        <v>801017055</v>
      </c>
      <c r="Q92" s="207" t="str">
        <f t="shared" ref="Q92:Q110" si="21">IF(M92&gt;0,""," ")</f>
        <v/>
      </c>
      <c r="R92" s="199">
        <f t="shared" ref="R92:R110" si="22">+M92+N92</f>
        <v>1000</v>
      </c>
      <c r="S92" s="70" t="s">
        <v>59</v>
      </c>
      <c r="U92" s="144" t="str">
        <f t="shared" si="16"/>
        <v>7055</v>
      </c>
      <c r="V92" s="144" t="str">
        <f t="shared" si="14"/>
        <v>80101</v>
      </c>
      <c r="W92" s="144" t="e">
        <f>VLOOKUP(U92,#REF!,2,FALSE)</f>
        <v>#REF!</v>
      </c>
      <c r="X92" s="144" t="e">
        <f>VLOOKUP(U92,#REF!,5,FALSE)</f>
        <v>#REF!</v>
      </c>
      <c r="Y92" s="144">
        <f t="shared" si="17"/>
        <v>0</v>
      </c>
      <c r="Z92" s="144" t="e">
        <f>VLOOKUP(V92,#REF!,2,FALSE)</f>
        <v>#REF!</v>
      </c>
    </row>
    <row r="93" spans="1:26" ht="15" hidden="1" x14ac:dyDescent="0.3">
      <c r="A93" s="212">
        <v>42087</v>
      </c>
      <c r="B93" s="161" t="s">
        <v>197</v>
      </c>
      <c r="C93" s="191"/>
      <c r="E93" s="191">
        <v>63.24</v>
      </c>
      <c r="F93" s="222">
        <f t="shared" si="15"/>
        <v>63.24</v>
      </c>
      <c r="G93" s="190"/>
      <c r="H93" s="192" t="s">
        <v>57</v>
      </c>
      <c r="I93" s="202">
        <v>550</v>
      </c>
      <c r="J93" s="194" t="s">
        <v>52</v>
      </c>
      <c r="K93" s="195"/>
      <c r="L93" s="196">
        <v>300022445</v>
      </c>
      <c r="M93" s="194">
        <f t="shared" ref="M93:M98" si="23">E93</f>
        <v>63.24</v>
      </c>
      <c r="N93" s="197"/>
      <c r="O93" s="198" t="str">
        <f t="shared" si="18"/>
        <v>B550 EBS DIRECT DEBIT</v>
      </c>
      <c r="P93" s="206">
        <f t="shared" si="20"/>
        <v>300022445</v>
      </c>
      <c r="Q93" s="207" t="str">
        <f t="shared" si="21"/>
        <v/>
      </c>
      <c r="R93" s="199">
        <f t="shared" si="22"/>
        <v>63.24</v>
      </c>
      <c r="S93" s="70" t="s">
        <v>59</v>
      </c>
      <c r="U93" s="144" t="str">
        <f t="shared" si="16"/>
        <v>2445</v>
      </c>
      <c r="V93" s="144" t="str">
        <f t="shared" si="14"/>
        <v>30002</v>
      </c>
      <c r="W93" s="144" t="e">
        <f>VLOOKUP(U93,#REF!,2,FALSE)</f>
        <v>#REF!</v>
      </c>
      <c r="X93" s="144" t="e">
        <f>VLOOKUP(U93,#REF!,5,FALSE)</f>
        <v>#REF!</v>
      </c>
      <c r="Y93" s="144" t="str">
        <f t="shared" si="17"/>
        <v>Yes</v>
      </c>
      <c r="Z93" s="144" t="e">
        <f>VLOOKUP(V93,#REF!,2,FALSE)</f>
        <v>#REF!</v>
      </c>
    </row>
    <row r="94" spans="1:26" ht="15" hidden="1" x14ac:dyDescent="0.3">
      <c r="A94" s="212">
        <v>42088</v>
      </c>
      <c r="B94" s="161" t="s">
        <v>198</v>
      </c>
      <c r="C94" s="191"/>
      <c r="E94" s="191">
        <v>246668.52</v>
      </c>
      <c r="F94" s="222">
        <f t="shared" si="15"/>
        <v>246668.52</v>
      </c>
      <c r="G94" s="190"/>
      <c r="H94" s="192" t="s">
        <v>57</v>
      </c>
      <c r="I94" s="202">
        <v>551</v>
      </c>
      <c r="J94" s="194" t="s">
        <v>52</v>
      </c>
      <c r="K94" s="195"/>
      <c r="L94" s="196">
        <v>600035241</v>
      </c>
      <c r="M94" s="194">
        <f t="shared" si="23"/>
        <v>246668.52</v>
      </c>
      <c r="N94" s="197"/>
      <c r="O94" s="198" t="str">
        <f t="shared" si="18"/>
        <v>B551 PAYROLL BACS</v>
      </c>
      <c r="P94" s="206">
        <f t="shared" si="20"/>
        <v>600035241</v>
      </c>
      <c r="Q94" s="207" t="str">
        <f t="shared" si="21"/>
        <v/>
      </c>
      <c r="R94" s="199">
        <f t="shared" si="22"/>
        <v>246668.52</v>
      </c>
      <c r="S94" s="70" t="s">
        <v>59</v>
      </c>
      <c r="U94" s="144" t="str">
        <f t="shared" si="16"/>
        <v>5241</v>
      </c>
      <c r="V94" s="144" t="str">
        <f t="shared" si="14"/>
        <v>60003</v>
      </c>
      <c r="W94" s="144" t="e">
        <f>VLOOKUP(U94,#REF!,2,FALSE)</f>
        <v>#REF!</v>
      </c>
      <c r="X94" s="144" t="e">
        <f>VLOOKUP(U94,#REF!,5,FALSE)</f>
        <v>#REF!</v>
      </c>
      <c r="Y94" s="144">
        <f t="shared" si="17"/>
        <v>0</v>
      </c>
      <c r="Z94" s="144" t="e">
        <f>VLOOKUP(V94,#REF!,2,FALSE)</f>
        <v>#REF!</v>
      </c>
    </row>
    <row r="95" spans="1:26" ht="15" hidden="1" x14ac:dyDescent="0.3">
      <c r="A95" s="212">
        <v>42089</v>
      </c>
      <c r="B95" s="198" t="s">
        <v>190</v>
      </c>
      <c r="C95" s="191"/>
      <c r="E95" s="191">
        <v>100</v>
      </c>
      <c r="F95" s="222">
        <f t="shared" si="15"/>
        <v>100</v>
      </c>
      <c r="G95" s="190"/>
      <c r="H95" s="192" t="s">
        <v>57</v>
      </c>
      <c r="I95" s="202">
        <v>552</v>
      </c>
      <c r="J95" s="194" t="s">
        <v>52</v>
      </c>
      <c r="K95" s="195"/>
      <c r="L95" s="196">
        <v>120035007</v>
      </c>
      <c r="M95" s="194">
        <f t="shared" si="23"/>
        <v>100</v>
      </c>
      <c r="N95" s="197"/>
      <c r="O95" s="198" t="str">
        <f t="shared" si="18"/>
        <v>B552 CHAPS TRANSFER</v>
      </c>
      <c r="P95" s="206">
        <f t="shared" si="20"/>
        <v>120035007</v>
      </c>
      <c r="Q95" s="207" t="str">
        <f t="shared" si="21"/>
        <v/>
      </c>
      <c r="R95" s="199">
        <f t="shared" si="22"/>
        <v>100</v>
      </c>
      <c r="S95" s="70" t="s">
        <v>59</v>
      </c>
      <c r="U95" s="144" t="str">
        <f t="shared" si="16"/>
        <v>5007</v>
      </c>
      <c r="V95" s="144" t="str">
        <f t="shared" si="14"/>
        <v>12003</v>
      </c>
      <c r="W95" s="144" t="e">
        <f>VLOOKUP(U95,#REF!,2,FALSE)</f>
        <v>#REF!</v>
      </c>
      <c r="X95" s="144" t="e">
        <f>VLOOKUP(U95,#REF!,5,FALSE)</f>
        <v>#REF!</v>
      </c>
      <c r="Y95" s="144" t="str">
        <f t="shared" si="17"/>
        <v>Yes</v>
      </c>
      <c r="Z95" s="144" t="e">
        <f>VLOOKUP(V95,#REF!,2,FALSE)</f>
        <v>#REF!</v>
      </c>
    </row>
    <row r="96" spans="1:26" ht="15" hidden="1" x14ac:dyDescent="0.3">
      <c r="A96" s="212">
        <v>42089</v>
      </c>
      <c r="B96" s="198" t="s">
        <v>199</v>
      </c>
      <c r="C96" s="191"/>
      <c r="E96" s="191">
        <v>71.5</v>
      </c>
      <c r="F96" s="222">
        <f t="shared" si="15"/>
        <v>71.5</v>
      </c>
      <c r="G96" s="190"/>
      <c r="H96" s="192" t="s">
        <v>57</v>
      </c>
      <c r="I96" s="202">
        <v>553</v>
      </c>
      <c r="K96" s="195"/>
      <c r="L96" s="196">
        <v>399020985</v>
      </c>
      <c r="M96" s="194">
        <f t="shared" si="23"/>
        <v>71.5</v>
      </c>
      <c r="N96" s="197"/>
      <c r="O96" s="198" t="str">
        <f t="shared" si="18"/>
        <v>B553BILL PAYMENT - DIANE WOOD EYES</v>
      </c>
      <c r="P96" s="206">
        <f t="shared" si="20"/>
        <v>399020985</v>
      </c>
      <c r="Q96" s="207" t="str">
        <f t="shared" si="21"/>
        <v/>
      </c>
      <c r="R96" s="199">
        <f t="shared" si="22"/>
        <v>71.5</v>
      </c>
      <c r="S96" s="70" t="s">
        <v>59</v>
      </c>
      <c r="U96" s="144" t="str">
        <f t="shared" si="16"/>
        <v>0985</v>
      </c>
      <c r="V96" s="144" t="str">
        <f t="shared" si="14"/>
        <v>39902</v>
      </c>
      <c r="W96" s="144" t="e">
        <f>VLOOKUP(U96,#REF!,2,FALSE)</f>
        <v>#REF!</v>
      </c>
      <c r="X96" s="144" t="e">
        <f>VLOOKUP(U96,#REF!,5,FALSE)</f>
        <v>#REF!</v>
      </c>
      <c r="Y96" s="144" t="str">
        <f t="shared" si="17"/>
        <v>Yes</v>
      </c>
      <c r="Z96" s="144" t="e">
        <f>VLOOKUP(V96,#REF!,2,FALSE)</f>
        <v>#REF!</v>
      </c>
    </row>
    <row r="97" spans="1:26" ht="15" hidden="1" x14ac:dyDescent="0.3">
      <c r="A97" s="212">
        <v>42089</v>
      </c>
      <c r="B97" s="198" t="s">
        <v>200</v>
      </c>
      <c r="C97" s="191"/>
      <c r="E97" s="191">
        <v>65</v>
      </c>
      <c r="F97" s="222">
        <f t="shared" si="15"/>
        <v>65</v>
      </c>
      <c r="G97" s="190"/>
      <c r="H97" s="192" t="s">
        <v>57</v>
      </c>
      <c r="I97" s="202">
        <v>554</v>
      </c>
      <c r="J97" s="194" t="s">
        <v>52</v>
      </c>
      <c r="K97" s="195"/>
      <c r="L97" s="196">
        <v>399020985</v>
      </c>
      <c r="M97" s="194">
        <f t="shared" si="23"/>
        <v>65</v>
      </c>
      <c r="N97" s="197"/>
      <c r="O97" s="198" t="str">
        <f t="shared" si="18"/>
        <v>B554 BILL PAYMENT - J CRAMP EYES</v>
      </c>
      <c r="P97" s="206">
        <f t="shared" si="20"/>
        <v>399020985</v>
      </c>
      <c r="Q97" s="207" t="str">
        <f t="shared" si="21"/>
        <v/>
      </c>
      <c r="R97" s="199">
        <f t="shared" si="22"/>
        <v>65</v>
      </c>
      <c r="S97" s="70" t="s">
        <v>59</v>
      </c>
      <c r="U97" s="144" t="str">
        <f t="shared" si="16"/>
        <v>0985</v>
      </c>
      <c r="V97" s="144" t="str">
        <f t="shared" si="14"/>
        <v>39902</v>
      </c>
      <c r="W97" s="144" t="e">
        <f>VLOOKUP(U97,#REF!,2,FALSE)</f>
        <v>#REF!</v>
      </c>
      <c r="X97" s="144" t="e">
        <f>VLOOKUP(U97,#REF!,5,FALSE)</f>
        <v>#REF!</v>
      </c>
      <c r="Y97" s="144" t="str">
        <f t="shared" si="17"/>
        <v>Yes</v>
      </c>
      <c r="Z97" s="144" t="e">
        <f>VLOOKUP(V97,#REF!,2,FALSE)</f>
        <v>#REF!</v>
      </c>
    </row>
    <row r="98" spans="1:26" ht="15" hidden="1" x14ac:dyDescent="0.3">
      <c r="A98" s="212">
        <v>42090</v>
      </c>
      <c r="B98" s="198" t="s">
        <v>181</v>
      </c>
      <c r="C98" s="191"/>
      <c r="E98" s="191">
        <v>18000</v>
      </c>
      <c r="F98" s="222">
        <f t="shared" si="15"/>
        <v>18000</v>
      </c>
      <c r="G98" s="190"/>
      <c r="H98" s="192" t="s">
        <v>57</v>
      </c>
      <c r="I98" s="202">
        <v>555</v>
      </c>
      <c r="J98" s="194" t="s">
        <v>52</v>
      </c>
      <c r="K98" s="195"/>
      <c r="L98" s="196">
        <v>620185111</v>
      </c>
      <c r="M98" s="195">
        <f t="shared" si="23"/>
        <v>18000</v>
      </c>
      <c r="N98" s="197"/>
      <c r="O98" s="198" t="str">
        <f t="shared" si="18"/>
        <v>B555 SIBA DIRECT</v>
      </c>
      <c r="P98" s="206">
        <f t="shared" si="20"/>
        <v>620185111</v>
      </c>
      <c r="Q98" s="207" t="str">
        <f t="shared" si="21"/>
        <v/>
      </c>
      <c r="R98" s="199">
        <f t="shared" si="22"/>
        <v>18000</v>
      </c>
      <c r="S98" s="70" t="s">
        <v>59</v>
      </c>
      <c r="U98" s="144" t="str">
        <f t="shared" si="16"/>
        <v>5111</v>
      </c>
      <c r="V98" s="144" t="str">
        <f t="shared" si="14"/>
        <v>62018</v>
      </c>
      <c r="W98" s="144" t="e">
        <f>VLOOKUP(U98,#REF!,2,FALSE)</f>
        <v>#REF!</v>
      </c>
      <c r="X98" s="144" t="e">
        <f>VLOOKUP(U98,#REF!,5,FALSE)</f>
        <v>#REF!</v>
      </c>
      <c r="Y98" s="144">
        <f t="shared" si="17"/>
        <v>0</v>
      </c>
      <c r="Z98" s="144" t="e">
        <f>VLOOKUP(V98,#REF!,2,FALSE)</f>
        <v>#REF!</v>
      </c>
    </row>
    <row r="99" spans="1:26" ht="15" x14ac:dyDescent="0.3">
      <c r="A99" s="212">
        <v>42090</v>
      </c>
      <c r="B99" s="161" t="s">
        <v>201</v>
      </c>
      <c r="C99" s="191"/>
      <c r="E99" s="191">
        <v>1582.67</v>
      </c>
      <c r="F99" s="222">
        <f t="shared" si="15"/>
        <v>1582.67</v>
      </c>
      <c r="G99" s="190"/>
      <c r="H99" s="192" t="s">
        <v>57</v>
      </c>
      <c r="I99" s="202">
        <v>556</v>
      </c>
      <c r="J99" s="194" t="s">
        <v>52</v>
      </c>
      <c r="K99" s="195"/>
      <c r="L99" s="196">
        <v>303012701</v>
      </c>
      <c r="M99" s="194">
        <v>932.34</v>
      </c>
      <c r="N99" s="197"/>
      <c r="O99" s="198" t="str">
        <f t="shared" si="18"/>
        <v>B556 ROYAL MAIL MIDLAND DIRECT DEBIT</v>
      </c>
      <c r="P99" s="206">
        <f t="shared" si="20"/>
        <v>303012701</v>
      </c>
      <c r="Q99" s="207" t="str">
        <f t="shared" si="21"/>
        <v/>
      </c>
      <c r="R99" s="199">
        <f t="shared" si="22"/>
        <v>932.34</v>
      </c>
      <c r="S99" s="70" t="s">
        <v>59</v>
      </c>
      <c r="U99" s="144" t="str">
        <f t="shared" si="16"/>
        <v>2701</v>
      </c>
      <c r="V99" s="144" t="str">
        <f t="shared" si="14"/>
        <v>30301</v>
      </c>
      <c r="W99" s="144" t="e">
        <f>VLOOKUP(U99,#REF!,2,FALSE)</f>
        <v>#REF!</v>
      </c>
      <c r="X99" s="144" t="e">
        <f>VLOOKUP(U99,#REF!,5,FALSE)</f>
        <v>#REF!</v>
      </c>
      <c r="Y99" s="144">
        <f t="shared" si="17"/>
        <v>0</v>
      </c>
      <c r="Z99" s="144" t="e">
        <f>VLOOKUP(V99,#REF!,2,FALSE)</f>
        <v>#REF!</v>
      </c>
    </row>
    <row r="100" spans="1:26" ht="15" hidden="1" x14ac:dyDescent="0.3">
      <c r="A100" s="212">
        <v>42090</v>
      </c>
      <c r="B100" s="161" t="s">
        <v>201</v>
      </c>
      <c r="C100" s="191"/>
      <c r="E100" s="191"/>
      <c r="F100" s="222">
        <f t="shared" si="15"/>
        <v>0</v>
      </c>
      <c r="G100" s="190"/>
      <c r="H100" s="192" t="s">
        <v>57</v>
      </c>
      <c r="I100" s="202">
        <v>556</v>
      </c>
      <c r="K100" s="195"/>
      <c r="L100" s="196">
        <v>303032701</v>
      </c>
      <c r="M100" s="194">
        <v>16.829999999999998</v>
      </c>
      <c r="N100" s="197"/>
      <c r="O100" s="198" t="str">
        <f>CONCATENATE(,H100,I100,J100,K100,B100)</f>
        <v>B556ROYAL MAIL MIDLAND DIRECT DEBIT</v>
      </c>
      <c r="P100" s="206">
        <f>+L100</f>
        <v>303032701</v>
      </c>
      <c r="Q100" s="207" t="str">
        <f>IF(M100&gt;0,""," ")</f>
        <v/>
      </c>
      <c r="R100" s="199">
        <f>+M100+N100</f>
        <v>16.829999999999998</v>
      </c>
      <c r="S100" s="70" t="s">
        <v>59</v>
      </c>
      <c r="U100" s="144" t="str">
        <f t="shared" si="16"/>
        <v>2701</v>
      </c>
      <c r="V100" s="144" t="str">
        <f t="shared" ref="V100:V104" si="24">LEFT(P100,5)</f>
        <v>30303</v>
      </c>
      <c r="W100" s="144" t="e">
        <f>VLOOKUP(U100,#REF!,2,FALSE)</f>
        <v>#REF!</v>
      </c>
      <c r="X100" s="144" t="e">
        <f>VLOOKUP(U100,#REF!,5,FALSE)</f>
        <v>#REF!</v>
      </c>
      <c r="Y100" s="144" t="str">
        <f t="shared" si="17"/>
        <v>Yes</v>
      </c>
      <c r="Z100" s="144" t="e">
        <f>VLOOKUP(V100,#REF!,2,FALSE)</f>
        <v>#REF!</v>
      </c>
    </row>
    <row r="101" spans="1:26" ht="15" x14ac:dyDescent="0.3">
      <c r="A101" s="212">
        <v>42090</v>
      </c>
      <c r="B101" s="161" t="s">
        <v>201</v>
      </c>
      <c r="C101" s="191"/>
      <c r="E101" s="191"/>
      <c r="F101" s="222">
        <f t="shared" si="15"/>
        <v>0</v>
      </c>
      <c r="G101" s="190"/>
      <c r="H101" s="192" t="s">
        <v>57</v>
      </c>
      <c r="I101" s="202">
        <v>556</v>
      </c>
      <c r="K101" s="195"/>
      <c r="L101" s="196">
        <v>303022701</v>
      </c>
      <c r="M101" s="194">
        <v>369.72</v>
      </c>
      <c r="N101" s="197"/>
      <c r="O101" s="198" t="str">
        <f>CONCATENATE(,H101,I101,J101,K101,B101)</f>
        <v>B556ROYAL MAIL MIDLAND DIRECT DEBIT</v>
      </c>
      <c r="P101" s="206">
        <f>+L101</f>
        <v>303022701</v>
      </c>
      <c r="Q101" s="207" t="str">
        <f>IF(M101&gt;0,""," ")</f>
        <v/>
      </c>
      <c r="R101" s="199">
        <f>+M101+N101</f>
        <v>369.72</v>
      </c>
      <c r="S101" s="70" t="s">
        <v>59</v>
      </c>
      <c r="U101" s="144" t="str">
        <f t="shared" si="16"/>
        <v>2701</v>
      </c>
      <c r="V101" s="144" t="str">
        <f t="shared" si="24"/>
        <v>30302</v>
      </c>
      <c r="W101" s="144" t="e">
        <f>VLOOKUP(U101,#REF!,2,FALSE)</f>
        <v>#REF!</v>
      </c>
      <c r="X101" s="144" t="e">
        <f>VLOOKUP(U101,#REF!,5,FALSE)</f>
        <v>#REF!</v>
      </c>
      <c r="Y101" s="144">
        <f t="shared" si="17"/>
        <v>0</v>
      </c>
      <c r="Z101" s="144" t="e">
        <f>VLOOKUP(V101,#REF!,2,FALSE)</f>
        <v>#REF!</v>
      </c>
    </row>
    <row r="102" spans="1:26" ht="15" hidden="1" x14ac:dyDescent="0.3">
      <c r="A102" s="212">
        <v>42090</v>
      </c>
      <c r="B102" s="161" t="s">
        <v>202</v>
      </c>
      <c r="C102" s="191"/>
      <c r="E102" s="191"/>
      <c r="F102" s="222">
        <f t="shared" si="15"/>
        <v>0</v>
      </c>
      <c r="G102" s="190"/>
      <c r="H102" s="192" t="s">
        <v>57</v>
      </c>
      <c r="I102" s="202">
        <v>556</v>
      </c>
      <c r="K102" s="195"/>
      <c r="L102" s="196">
        <v>600165005</v>
      </c>
      <c r="M102" s="194">
        <v>263.77999999999997</v>
      </c>
      <c r="N102" s="197"/>
      <c r="O102" s="198" t="str">
        <f>CONCATENATE(,H102,I102,J102,K102,B102)</f>
        <v>B556ROYAL MAIL MIDLAND DD VAT</v>
      </c>
      <c r="P102" s="206">
        <f>+L102</f>
        <v>600165005</v>
      </c>
      <c r="Q102" s="207" t="str">
        <f>IF(M102&gt;0,""," ")</f>
        <v/>
      </c>
      <c r="R102" s="199">
        <f>+M102+N102</f>
        <v>263.77999999999997</v>
      </c>
      <c r="S102" s="70" t="s">
        <v>59</v>
      </c>
      <c r="U102" s="144" t="str">
        <f t="shared" si="16"/>
        <v>5005</v>
      </c>
      <c r="V102" s="144" t="str">
        <f t="shared" si="24"/>
        <v>60016</v>
      </c>
      <c r="W102" s="144" t="e">
        <f>VLOOKUP(U102,#REF!,2,FALSE)</f>
        <v>#REF!</v>
      </c>
      <c r="X102" s="144" t="e">
        <f>VLOOKUP(U102,#REF!,5,FALSE)</f>
        <v>#REF!</v>
      </c>
      <c r="Y102" s="144">
        <f t="shared" si="17"/>
        <v>0</v>
      </c>
      <c r="Z102" s="144" t="e">
        <f>VLOOKUP(V102,#REF!,2,FALSE)</f>
        <v>#REF!</v>
      </c>
    </row>
    <row r="103" spans="1:26" ht="15" x14ac:dyDescent="0.3">
      <c r="A103" s="212">
        <v>42093</v>
      </c>
      <c r="B103" s="198" t="s">
        <v>203</v>
      </c>
      <c r="C103" s="191"/>
      <c r="E103" s="191">
        <v>288596.7</v>
      </c>
      <c r="F103" s="222">
        <f t="shared" si="15"/>
        <v>288596.7</v>
      </c>
      <c r="G103" s="190"/>
      <c r="H103" s="192" t="s">
        <v>57</v>
      </c>
      <c r="I103" s="202">
        <v>557</v>
      </c>
      <c r="J103" s="194" t="s">
        <v>52</v>
      </c>
      <c r="K103" s="195"/>
      <c r="L103" s="196">
        <v>620155113</v>
      </c>
      <c r="M103" s="194">
        <v>269596.7</v>
      </c>
      <c r="N103" s="197"/>
      <c r="O103" s="198" t="str">
        <f>CONCATENATE(,H103,I103,J103,K103,B103)</f>
        <v>B557 GBS RE PBL WRK LOA E05222</v>
      </c>
      <c r="P103" s="206">
        <f>+L103</f>
        <v>620155113</v>
      </c>
      <c r="Q103" s="207" t="str">
        <f>IF(M103&gt;0,""," ")</f>
        <v/>
      </c>
      <c r="R103" s="199">
        <f>+M103+N103</f>
        <v>269596.7</v>
      </c>
      <c r="S103" s="70" t="s">
        <v>59</v>
      </c>
      <c r="U103" s="144" t="str">
        <f t="shared" si="16"/>
        <v>5113</v>
      </c>
      <c r="V103" s="144" t="str">
        <f t="shared" si="24"/>
        <v>62015</v>
      </c>
      <c r="W103" s="144" t="e">
        <f>VLOOKUP(U103,#REF!,2,FALSE)</f>
        <v>#REF!</v>
      </c>
      <c r="X103" s="144" t="e">
        <f>VLOOKUP(U103,#REF!,5,FALSE)</f>
        <v>#REF!</v>
      </c>
      <c r="Y103" s="144">
        <f t="shared" si="17"/>
        <v>0</v>
      </c>
      <c r="Z103" s="144" t="e">
        <f>VLOOKUP(V103,#REF!,2,FALSE)</f>
        <v>#REF!</v>
      </c>
    </row>
    <row r="104" spans="1:26" ht="15" x14ac:dyDescent="0.3">
      <c r="A104" s="212">
        <v>42093</v>
      </c>
      <c r="B104" s="198" t="s">
        <v>203</v>
      </c>
      <c r="C104" s="191"/>
      <c r="E104" s="191"/>
      <c r="F104" s="222">
        <f t="shared" si="15"/>
        <v>0</v>
      </c>
      <c r="G104" s="190"/>
      <c r="H104" s="192" t="s">
        <v>57</v>
      </c>
      <c r="I104" s="202">
        <v>557</v>
      </c>
      <c r="K104" s="195"/>
      <c r="L104" s="196">
        <v>620155113</v>
      </c>
      <c r="M104" s="194">
        <v>19000</v>
      </c>
      <c r="N104" s="197"/>
      <c r="O104" s="198" t="str">
        <f>CONCATENATE(,H104,I104,J104,K104,B104)</f>
        <v>B557GBS RE PBL WRK LOA E05222</v>
      </c>
      <c r="P104" s="206">
        <f>+L104</f>
        <v>620155113</v>
      </c>
      <c r="Q104" s="207" t="str">
        <f>IF(M104&gt;0,""," ")</f>
        <v/>
      </c>
      <c r="R104" s="199">
        <f>+M104+N104</f>
        <v>19000</v>
      </c>
      <c r="S104" s="70" t="s">
        <v>59</v>
      </c>
      <c r="U104" s="144" t="str">
        <f t="shared" si="16"/>
        <v>5113</v>
      </c>
      <c r="V104" s="144" t="str">
        <f t="shared" si="24"/>
        <v>62015</v>
      </c>
      <c r="W104" s="144" t="e">
        <f>VLOOKUP(U104,#REF!,2,FALSE)</f>
        <v>#REF!</v>
      </c>
      <c r="X104" s="144" t="e">
        <f>VLOOKUP(U104,#REF!,5,FALSE)</f>
        <v>#REF!</v>
      </c>
      <c r="Y104" s="144">
        <f t="shared" si="17"/>
        <v>0</v>
      </c>
      <c r="Z104" s="144" t="e">
        <f>VLOOKUP(V104,#REF!,2,FALSE)</f>
        <v>#REF!</v>
      </c>
    </row>
    <row r="105" spans="1:26" ht="15" hidden="1" x14ac:dyDescent="0.3">
      <c r="A105" s="212">
        <v>42094</v>
      </c>
      <c r="B105" s="198" t="s">
        <v>204</v>
      </c>
      <c r="C105" s="191"/>
      <c r="E105" s="191">
        <v>110.94</v>
      </c>
      <c r="F105" s="223">
        <f t="shared" si="15"/>
        <v>110.94</v>
      </c>
      <c r="G105" s="190"/>
      <c r="H105" s="192" t="s">
        <v>57</v>
      </c>
      <c r="I105" s="202">
        <v>558</v>
      </c>
      <c r="J105" s="194" t="s">
        <v>52</v>
      </c>
      <c r="K105" s="195"/>
      <c r="L105" s="196">
        <v>300022445</v>
      </c>
      <c r="M105" s="194">
        <f>E105</f>
        <v>110.94</v>
      </c>
      <c r="N105" s="197"/>
      <c r="O105" s="198" t="str">
        <f t="shared" ref="O105:O110" si="25">CONCATENATE(,H105,I105,J105,K105,B105)</f>
        <v>B558 INTEREST 02-MAR ON GROUP</v>
      </c>
      <c r="P105" s="206">
        <f t="shared" si="20"/>
        <v>300022445</v>
      </c>
      <c r="Q105" s="207" t="str">
        <f t="shared" si="21"/>
        <v/>
      </c>
      <c r="R105" s="199">
        <f t="shared" si="22"/>
        <v>110.94</v>
      </c>
      <c r="S105" s="70" t="s">
        <v>59</v>
      </c>
      <c r="U105" s="144" t="str">
        <f t="shared" ref="U105:U110" si="26">RIGHT(P105,4)</f>
        <v>2445</v>
      </c>
      <c r="V105" s="144" t="str">
        <f t="shared" ref="V105:V110" si="27">LEFT(P105,5)</f>
        <v>30002</v>
      </c>
      <c r="W105" s="144" t="e">
        <f>VLOOKUP(U105,#REF!,2,FALSE)</f>
        <v>#REF!</v>
      </c>
      <c r="X105" s="144" t="e">
        <f>VLOOKUP(U105,#REF!,5,FALSE)</f>
        <v>#REF!</v>
      </c>
      <c r="Y105" s="144" t="str">
        <f t="shared" si="17"/>
        <v>Yes</v>
      </c>
      <c r="Z105" s="144" t="e">
        <f>VLOOKUP(V105,#REF!,2,FALSE)</f>
        <v>#REF!</v>
      </c>
    </row>
    <row r="106" spans="1:26" ht="15" hidden="1" x14ac:dyDescent="0.3">
      <c r="A106" s="212">
        <v>42094</v>
      </c>
      <c r="B106" s="198" t="s">
        <v>205</v>
      </c>
      <c r="C106" s="191"/>
      <c r="E106" s="191">
        <v>540.03</v>
      </c>
      <c r="F106" s="223">
        <f t="shared" si="15"/>
        <v>540.03</v>
      </c>
      <c r="G106" s="190"/>
      <c r="H106" s="192" t="s">
        <v>57</v>
      </c>
      <c r="I106" s="202">
        <v>559</v>
      </c>
      <c r="J106" s="194" t="s">
        <v>52</v>
      </c>
      <c r="K106" s="195"/>
      <c r="L106" s="196">
        <v>300022445</v>
      </c>
      <c r="M106" s="194">
        <f>E106</f>
        <v>540.03</v>
      </c>
      <c r="N106" s="197"/>
      <c r="O106" s="198" t="str">
        <f t="shared" si="25"/>
        <v>B559 CHARGES 27-FEB ON GROUP</v>
      </c>
      <c r="P106" s="206">
        <f t="shared" si="20"/>
        <v>300022445</v>
      </c>
      <c r="Q106" s="207" t="str">
        <f t="shared" si="21"/>
        <v/>
      </c>
      <c r="R106" s="199">
        <f t="shared" si="22"/>
        <v>540.03</v>
      </c>
      <c r="S106" s="70" t="s">
        <v>59</v>
      </c>
      <c r="U106" s="144" t="str">
        <f t="shared" si="26"/>
        <v>2445</v>
      </c>
      <c r="V106" s="144" t="str">
        <f t="shared" si="27"/>
        <v>30002</v>
      </c>
      <c r="W106" s="144" t="e">
        <f>VLOOKUP(U106,#REF!,2,FALSE)</f>
        <v>#REF!</v>
      </c>
      <c r="X106" s="144" t="e">
        <f>VLOOKUP(U106,#REF!,5,FALSE)</f>
        <v>#REF!</v>
      </c>
      <c r="Y106" s="144">
        <f t="shared" si="17"/>
        <v>0</v>
      </c>
      <c r="Z106" s="144" t="e">
        <f>VLOOKUP(V106,#REF!,2,FALSE)</f>
        <v>#REF!</v>
      </c>
    </row>
    <row r="107" spans="1:26" ht="15" x14ac:dyDescent="0.3">
      <c r="A107" s="212">
        <v>42094</v>
      </c>
      <c r="B107" s="198" t="s">
        <v>206</v>
      </c>
      <c r="C107" s="191"/>
      <c r="E107" s="191">
        <v>2360</v>
      </c>
      <c r="F107" s="223">
        <f t="shared" si="15"/>
        <v>2360</v>
      </c>
      <c r="G107" s="190"/>
      <c r="H107" s="192" t="s">
        <v>57</v>
      </c>
      <c r="I107" s="202">
        <v>560</v>
      </c>
      <c r="J107" s="194" t="s">
        <v>52</v>
      </c>
      <c r="K107" s="195"/>
      <c r="L107" s="196">
        <v>399022423</v>
      </c>
      <c r="M107" s="194">
        <v>2360</v>
      </c>
      <c r="N107" s="197"/>
      <c r="O107" s="198" t="str">
        <f t="shared" si="25"/>
        <v>B560 CHAPS TRANSFER PRINT COPY CONSULT</v>
      </c>
      <c r="P107" s="206">
        <f t="shared" si="20"/>
        <v>399022423</v>
      </c>
      <c r="Q107" s="207" t="str">
        <f t="shared" si="21"/>
        <v/>
      </c>
      <c r="R107" s="199">
        <f t="shared" si="22"/>
        <v>2360</v>
      </c>
      <c r="S107" s="70" t="s">
        <v>59</v>
      </c>
      <c r="U107" s="144" t="str">
        <f t="shared" si="26"/>
        <v>2423</v>
      </c>
      <c r="V107" s="144" t="str">
        <f t="shared" si="27"/>
        <v>39902</v>
      </c>
      <c r="W107" s="144" t="e">
        <f>VLOOKUP(U107,#REF!,2,FALSE)</f>
        <v>#REF!</v>
      </c>
      <c r="X107" s="144" t="e">
        <f>VLOOKUP(U107,#REF!,5,FALSE)</f>
        <v>#REF!</v>
      </c>
      <c r="Y107" s="144">
        <f t="shared" si="17"/>
        <v>0</v>
      </c>
      <c r="Z107" s="144" t="e">
        <f>VLOOKUP(V107,#REF!,2,FALSE)</f>
        <v>#REF!</v>
      </c>
    </row>
    <row r="108" spans="1:26" ht="15" hidden="1" x14ac:dyDescent="0.3">
      <c r="A108" s="212">
        <v>42094</v>
      </c>
      <c r="B108" s="198" t="s">
        <v>207</v>
      </c>
      <c r="C108" s="191"/>
      <c r="E108" s="191">
        <v>472</v>
      </c>
      <c r="F108" s="223">
        <f t="shared" si="15"/>
        <v>472</v>
      </c>
      <c r="G108" s="190"/>
      <c r="H108" s="192" t="s">
        <v>57</v>
      </c>
      <c r="I108" s="202">
        <v>560</v>
      </c>
      <c r="K108" s="195"/>
      <c r="L108" s="196">
        <v>600165005</v>
      </c>
      <c r="M108" s="194">
        <v>472</v>
      </c>
      <c r="N108" s="197"/>
      <c r="O108" s="198" t="str">
        <f>CONCATENATE(,H108,I108,J108,K108,B108)</f>
        <v>B560VAT  on PRINT COPY CONSULTING</v>
      </c>
      <c r="P108" s="206">
        <f>+L108</f>
        <v>600165005</v>
      </c>
      <c r="Q108" s="207" t="str">
        <f>IF(M108&gt;0,""," ")</f>
        <v/>
      </c>
      <c r="R108" s="199">
        <f>+M108+N108</f>
        <v>472</v>
      </c>
      <c r="S108" s="70" t="s">
        <v>59</v>
      </c>
      <c r="U108" s="144" t="str">
        <f t="shared" si="26"/>
        <v>5005</v>
      </c>
      <c r="V108" s="144" t="str">
        <f t="shared" si="27"/>
        <v>60016</v>
      </c>
      <c r="W108" s="144" t="e">
        <f>VLOOKUP(U108,#REF!,2,FALSE)</f>
        <v>#REF!</v>
      </c>
      <c r="X108" s="144" t="e">
        <f>VLOOKUP(U108,#REF!,5,FALSE)</f>
        <v>#REF!</v>
      </c>
      <c r="Y108" s="144">
        <f t="shared" si="17"/>
        <v>0</v>
      </c>
      <c r="Z108" s="144" t="e">
        <f>VLOOKUP(V108,#REF!,2,FALSE)</f>
        <v>#REF!</v>
      </c>
    </row>
    <row r="109" spans="1:26" ht="15" hidden="1" x14ac:dyDescent="0.3">
      <c r="A109" s="212">
        <v>42094</v>
      </c>
      <c r="B109" s="198" t="s">
        <v>182</v>
      </c>
      <c r="C109" s="191"/>
      <c r="E109" s="191">
        <v>30.36</v>
      </c>
      <c r="F109" s="223">
        <f t="shared" si="15"/>
        <v>30.36</v>
      </c>
      <c r="G109" s="190"/>
      <c r="H109" s="192" t="s">
        <v>57</v>
      </c>
      <c r="I109" s="202">
        <v>561</v>
      </c>
      <c r="J109" s="194" t="s">
        <v>52</v>
      </c>
      <c r="K109" s="195"/>
      <c r="L109" s="196">
        <v>300022445</v>
      </c>
      <c r="M109" s="194">
        <f>E109</f>
        <v>30.36</v>
      </c>
      <c r="N109" s="197"/>
      <c r="O109" s="198" t="str">
        <f t="shared" si="25"/>
        <v>B561 YESPAY</v>
      </c>
      <c r="P109" s="206">
        <f t="shared" si="20"/>
        <v>300022445</v>
      </c>
      <c r="Q109" s="207" t="str">
        <f t="shared" si="21"/>
        <v/>
      </c>
      <c r="R109" s="199">
        <f t="shared" si="22"/>
        <v>30.36</v>
      </c>
      <c r="S109" s="70" t="s">
        <v>59</v>
      </c>
      <c r="U109" s="144" t="str">
        <f t="shared" si="26"/>
        <v>2445</v>
      </c>
      <c r="V109" s="144" t="str">
        <f t="shared" si="27"/>
        <v>30002</v>
      </c>
      <c r="W109" s="144" t="e">
        <f>VLOOKUP(U109,#REF!,2,FALSE)</f>
        <v>#REF!</v>
      </c>
      <c r="X109" s="144" t="e">
        <f>VLOOKUP(U109,#REF!,5,FALSE)</f>
        <v>#REF!</v>
      </c>
      <c r="Y109" s="144" t="str">
        <f t="shared" si="17"/>
        <v>Yes</v>
      </c>
      <c r="Z109" s="144" t="e">
        <f>VLOOKUP(V109,#REF!,2,FALSE)</f>
        <v>#REF!</v>
      </c>
    </row>
    <row r="110" spans="1:26" ht="15" hidden="1" x14ac:dyDescent="0.3">
      <c r="A110" s="212">
        <v>42094</v>
      </c>
      <c r="B110" s="198" t="s">
        <v>184</v>
      </c>
      <c r="C110" s="191"/>
      <c r="E110" s="191">
        <v>18</v>
      </c>
      <c r="F110" s="223">
        <f t="shared" si="15"/>
        <v>18</v>
      </c>
      <c r="G110" s="190"/>
      <c r="H110" s="192" t="s">
        <v>57</v>
      </c>
      <c r="I110" s="202">
        <v>562</v>
      </c>
      <c r="J110" s="194" t="s">
        <v>52</v>
      </c>
      <c r="K110" s="195"/>
      <c r="L110" s="196">
        <v>399042430</v>
      </c>
      <c r="M110" s="194">
        <f>E110</f>
        <v>18</v>
      </c>
      <c r="N110" s="197"/>
      <c r="O110" s="198" t="str">
        <f t="shared" si="25"/>
        <v>B562 LAND REGISTRY</v>
      </c>
      <c r="P110" s="206">
        <f t="shared" si="20"/>
        <v>399042430</v>
      </c>
      <c r="Q110" s="207" t="str">
        <f t="shared" si="21"/>
        <v/>
      </c>
      <c r="R110" s="199">
        <f t="shared" si="22"/>
        <v>18</v>
      </c>
      <c r="S110" s="70" t="s">
        <v>59</v>
      </c>
      <c r="U110" s="144" t="str">
        <f t="shared" si="26"/>
        <v>2430</v>
      </c>
      <c r="V110" s="144" t="str">
        <f t="shared" si="27"/>
        <v>39904</v>
      </c>
      <c r="W110" s="144" t="e">
        <f>VLOOKUP(U110,#REF!,2,FALSE)</f>
        <v>#REF!</v>
      </c>
      <c r="X110" s="144" t="e">
        <f>VLOOKUP(U110,#REF!,5,FALSE)</f>
        <v>#REF!</v>
      </c>
      <c r="Y110" s="144" t="str">
        <f t="shared" si="17"/>
        <v>Yes</v>
      </c>
      <c r="Z110" s="144" t="e">
        <f>VLOOKUP(V110,#REF!,2,FALSE)</f>
        <v>#REF!</v>
      </c>
    </row>
    <row r="111" spans="1:26" x14ac:dyDescent="0.2">
      <c r="J111" s="194" t="s">
        <v>52</v>
      </c>
    </row>
    <row r="112" spans="1:26" x14ac:dyDescent="0.2">
      <c r="J112" s="194" t="s">
        <v>52</v>
      </c>
    </row>
    <row r="113" spans="10:10" x14ac:dyDescent="0.2">
      <c r="J113" s="194" t="s">
        <v>52</v>
      </c>
    </row>
    <row r="114" spans="10:10" x14ac:dyDescent="0.2">
      <c r="J114" s="194" t="s">
        <v>52</v>
      </c>
    </row>
    <row r="115" spans="10:10" x14ac:dyDescent="0.2">
      <c r="J115" s="194" t="s">
        <v>52</v>
      </c>
    </row>
    <row r="116" spans="10:10" x14ac:dyDescent="0.2">
      <c r="J116" s="194" t="s">
        <v>52</v>
      </c>
    </row>
    <row r="117" spans="10:10" x14ac:dyDescent="0.2">
      <c r="J117" s="194" t="s">
        <v>52</v>
      </c>
    </row>
    <row r="118" spans="10:10" x14ac:dyDescent="0.2">
      <c r="J118" s="194" t="s">
        <v>52</v>
      </c>
    </row>
    <row r="119" spans="10:10" x14ac:dyDescent="0.2">
      <c r="J119" s="194" t="s">
        <v>52</v>
      </c>
    </row>
    <row r="120" spans="10:10" x14ac:dyDescent="0.2">
      <c r="J120" s="194" t="s">
        <v>52</v>
      </c>
    </row>
    <row r="121" spans="10:10" x14ac:dyDescent="0.2">
      <c r="J121" s="194" t="s">
        <v>52</v>
      </c>
    </row>
    <row r="122" spans="10:10" x14ac:dyDescent="0.2">
      <c r="J122" s="194" t="s">
        <v>52</v>
      </c>
    </row>
    <row r="123" spans="10:10" x14ac:dyDescent="0.2">
      <c r="J123" s="194" t="s">
        <v>52</v>
      </c>
    </row>
    <row r="124" spans="10:10" x14ac:dyDescent="0.2">
      <c r="J124" s="194" t="s">
        <v>52</v>
      </c>
    </row>
    <row r="125" spans="10:10" x14ac:dyDescent="0.2">
      <c r="J125" s="194" t="s">
        <v>52</v>
      </c>
    </row>
    <row r="126" spans="10:10" x14ac:dyDescent="0.2">
      <c r="J126" s="194" t="s">
        <v>52</v>
      </c>
    </row>
    <row r="127" spans="10:10" x14ac:dyDescent="0.2">
      <c r="J127" s="194" t="s">
        <v>52</v>
      </c>
    </row>
    <row r="128" spans="10:10" x14ac:dyDescent="0.2">
      <c r="J128" s="194" t="s">
        <v>52</v>
      </c>
    </row>
    <row r="129" spans="10:10" x14ac:dyDescent="0.2">
      <c r="J129" s="194" t="s">
        <v>52</v>
      </c>
    </row>
    <row r="130" spans="10:10" x14ac:dyDescent="0.2">
      <c r="J130" s="194" t="s">
        <v>52</v>
      </c>
    </row>
    <row r="131" spans="10:10" x14ac:dyDescent="0.2">
      <c r="J131" s="194" t="s">
        <v>52</v>
      </c>
    </row>
    <row r="132" spans="10:10" x14ac:dyDescent="0.2">
      <c r="J132" s="194" t="s">
        <v>52</v>
      </c>
    </row>
    <row r="133" spans="10:10" x14ac:dyDescent="0.2">
      <c r="J133" s="194" t="s">
        <v>52</v>
      </c>
    </row>
    <row r="134" spans="10:10" x14ac:dyDescent="0.2">
      <c r="J134" s="194" t="s">
        <v>52</v>
      </c>
    </row>
    <row r="135" spans="10:10" x14ac:dyDescent="0.2">
      <c r="J135" s="194" t="s">
        <v>52</v>
      </c>
    </row>
    <row r="136" spans="10:10" x14ac:dyDescent="0.2">
      <c r="J136" s="194" t="s">
        <v>52</v>
      </c>
    </row>
    <row r="137" spans="10:10" x14ac:dyDescent="0.2">
      <c r="J137" s="194" t="s">
        <v>52</v>
      </c>
    </row>
    <row r="138" spans="10:10" x14ac:dyDescent="0.2">
      <c r="J138" s="194" t="s">
        <v>52</v>
      </c>
    </row>
    <row r="139" spans="10:10" x14ac:dyDescent="0.2">
      <c r="J139" s="194" t="s">
        <v>52</v>
      </c>
    </row>
    <row r="140" spans="10:10" x14ac:dyDescent="0.2">
      <c r="J140" s="194" t="s">
        <v>52</v>
      </c>
    </row>
    <row r="141" spans="10:10" x14ac:dyDescent="0.2">
      <c r="J141" s="194" t="s">
        <v>52</v>
      </c>
    </row>
    <row r="142" spans="10:10" x14ac:dyDescent="0.2">
      <c r="J142" s="194" t="s">
        <v>52</v>
      </c>
    </row>
    <row r="143" spans="10:10" x14ac:dyDescent="0.2">
      <c r="J143" s="194" t="s">
        <v>52</v>
      </c>
    </row>
    <row r="144" spans="10:10" x14ac:dyDescent="0.2">
      <c r="J144" s="194" t="s">
        <v>52</v>
      </c>
    </row>
    <row r="145" spans="10:10" x14ac:dyDescent="0.2">
      <c r="J145" s="194" t="s">
        <v>52</v>
      </c>
    </row>
    <row r="146" spans="10:10" x14ac:dyDescent="0.2">
      <c r="J146" s="194" t="s">
        <v>52</v>
      </c>
    </row>
    <row r="147" spans="10:10" x14ac:dyDescent="0.2">
      <c r="J147" s="194" t="s">
        <v>52</v>
      </c>
    </row>
    <row r="148" spans="10:10" x14ac:dyDescent="0.2">
      <c r="J148" s="194" t="s">
        <v>52</v>
      </c>
    </row>
    <row r="149" spans="10:10" x14ac:dyDescent="0.2">
      <c r="J149" s="194" t="s">
        <v>52</v>
      </c>
    </row>
    <row r="150" spans="10:10" x14ac:dyDescent="0.2">
      <c r="J150" s="194" t="s">
        <v>52</v>
      </c>
    </row>
    <row r="151" spans="10:10" x14ac:dyDescent="0.2">
      <c r="J151" s="194" t="s">
        <v>52</v>
      </c>
    </row>
    <row r="152" spans="10:10" x14ac:dyDescent="0.2">
      <c r="J152" s="194" t="s">
        <v>52</v>
      </c>
    </row>
    <row r="153" spans="10:10" x14ac:dyDescent="0.2">
      <c r="J153" s="194" t="s">
        <v>52</v>
      </c>
    </row>
    <row r="154" spans="10:10" x14ac:dyDescent="0.2">
      <c r="J154" s="194" t="s">
        <v>52</v>
      </c>
    </row>
    <row r="155" spans="10:10" x14ac:dyDescent="0.2">
      <c r="J155" s="194" t="s">
        <v>52</v>
      </c>
    </row>
    <row r="156" spans="10:10" x14ac:dyDescent="0.2">
      <c r="J156" s="194" t="s">
        <v>52</v>
      </c>
    </row>
    <row r="157" spans="10:10" x14ac:dyDescent="0.2">
      <c r="J157" s="194" t="s">
        <v>52</v>
      </c>
    </row>
    <row r="158" spans="10:10" x14ac:dyDescent="0.2">
      <c r="J158" s="194" t="s">
        <v>52</v>
      </c>
    </row>
    <row r="159" spans="10:10" x14ac:dyDescent="0.2">
      <c r="J159" s="194" t="s">
        <v>52</v>
      </c>
    </row>
    <row r="160" spans="10:10" x14ac:dyDescent="0.2">
      <c r="J160" s="194" t="s">
        <v>52</v>
      </c>
    </row>
    <row r="161" spans="10:10" x14ac:dyDescent="0.2">
      <c r="J161" s="194" t="s">
        <v>52</v>
      </c>
    </row>
    <row r="162" spans="10:10" x14ac:dyDescent="0.2">
      <c r="J162" s="194" t="s">
        <v>52</v>
      </c>
    </row>
    <row r="163" spans="10:10" x14ac:dyDescent="0.2">
      <c r="J163" s="194" t="s">
        <v>52</v>
      </c>
    </row>
    <row r="164" spans="10:10" x14ac:dyDescent="0.2">
      <c r="J164" s="194" t="s">
        <v>52</v>
      </c>
    </row>
    <row r="165" spans="10:10" x14ac:dyDescent="0.2">
      <c r="J165" s="194" t="s">
        <v>52</v>
      </c>
    </row>
    <row r="166" spans="10:10" x14ac:dyDescent="0.2">
      <c r="J166" s="194" t="s">
        <v>52</v>
      </c>
    </row>
    <row r="167" spans="10:10" x14ac:dyDescent="0.2">
      <c r="J167" s="194" t="s">
        <v>52</v>
      </c>
    </row>
    <row r="168" spans="10:10" x14ac:dyDescent="0.2">
      <c r="J168" s="194" t="s">
        <v>52</v>
      </c>
    </row>
    <row r="169" spans="10:10" x14ac:dyDescent="0.2">
      <c r="J169" s="194" t="s">
        <v>52</v>
      </c>
    </row>
    <row r="170" spans="10:10" x14ac:dyDescent="0.2">
      <c r="J170" s="194" t="s">
        <v>52</v>
      </c>
    </row>
    <row r="171" spans="10:10" x14ac:dyDescent="0.2">
      <c r="J171" s="194" t="s">
        <v>52</v>
      </c>
    </row>
    <row r="172" spans="10:10" x14ac:dyDescent="0.2">
      <c r="J172" s="194" t="s">
        <v>52</v>
      </c>
    </row>
    <row r="173" spans="10:10" x14ac:dyDescent="0.2">
      <c r="J173" s="194" t="s">
        <v>52</v>
      </c>
    </row>
    <row r="174" spans="10:10" x14ac:dyDescent="0.2">
      <c r="J174" s="194" t="s">
        <v>52</v>
      </c>
    </row>
    <row r="175" spans="10:10" x14ac:dyDescent="0.2">
      <c r="J175" s="194" t="s">
        <v>52</v>
      </c>
    </row>
    <row r="176" spans="10:10" x14ac:dyDescent="0.2">
      <c r="J176" s="194" t="s">
        <v>52</v>
      </c>
    </row>
    <row r="177" spans="10:10" x14ac:dyDescent="0.2">
      <c r="J177" s="194" t="s">
        <v>52</v>
      </c>
    </row>
    <row r="178" spans="10:10" x14ac:dyDescent="0.2">
      <c r="J178" s="194" t="s">
        <v>52</v>
      </c>
    </row>
    <row r="179" spans="10:10" x14ac:dyDescent="0.2">
      <c r="J179" s="194" t="s">
        <v>52</v>
      </c>
    </row>
    <row r="180" spans="10:10" x14ac:dyDescent="0.2">
      <c r="J180" s="194" t="s">
        <v>52</v>
      </c>
    </row>
    <row r="181" spans="10:10" x14ac:dyDescent="0.2">
      <c r="J181" s="194" t="s">
        <v>52</v>
      </c>
    </row>
    <row r="182" spans="10:10" x14ac:dyDescent="0.2">
      <c r="J182" s="194" t="s">
        <v>52</v>
      </c>
    </row>
    <row r="183" spans="10:10" x14ac:dyDescent="0.2">
      <c r="J183" s="194" t="s">
        <v>52</v>
      </c>
    </row>
    <row r="184" spans="10:10" x14ac:dyDescent="0.2">
      <c r="J184" s="194" t="s">
        <v>52</v>
      </c>
    </row>
    <row r="185" spans="10:10" x14ac:dyDescent="0.2">
      <c r="J185" s="194" t="s">
        <v>52</v>
      </c>
    </row>
    <row r="186" spans="10:10" x14ac:dyDescent="0.2">
      <c r="J186" s="194" t="s">
        <v>52</v>
      </c>
    </row>
    <row r="187" spans="10:10" x14ac:dyDescent="0.2">
      <c r="J187" s="194" t="s">
        <v>52</v>
      </c>
    </row>
    <row r="188" spans="10:10" x14ac:dyDescent="0.2">
      <c r="J188" s="194" t="s">
        <v>52</v>
      </c>
    </row>
    <row r="189" spans="10:10" x14ac:dyDescent="0.2">
      <c r="J189" s="194" t="s">
        <v>52</v>
      </c>
    </row>
    <row r="190" spans="10:10" x14ac:dyDescent="0.2">
      <c r="J190" s="194" t="s">
        <v>52</v>
      </c>
    </row>
    <row r="191" spans="10:10" x14ac:dyDescent="0.2">
      <c r="J191" s="194" t="s">
        <v>52</v>
      </c>
    </row>
    <row r="192" spans="10:10" x14ac:dyDescent="0.2">
      <c r="J192" s="194" t="s">
        <v>52</v>
      </c>
    </row>
    <row r="193" spans="10:10" x14ac:dyDescent="0.2">
      <c r="J193" s="194" t="s">
        <v>52</v>
      </c>
    </row>
  </sheetData>
  <autoFilter ref="A6:Z197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Jul-Sep20</vt:lpstr>
      <vt:lpstr>B Form Summary</vt:lpstr>
      <vt:lpstr>B Form Jan</vt:lpstr>
      <vt:lpstr>B Form Feb</vt:lpstr>
      <vt:lpstr>B Form Mar</vt:lpstr>
      <vt:lpstr>'B Form Jan'!Print_Area</vt:lpstr>
      <vt:lpstr>'Jul-Sep20'!Print_Area</vt:lpstr>
      <vt:lpstr>'Jul-Sep20'!Print_Titles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Georgia Hendry</cp:lastModifiedBy>
  <cp:lastPrinted>2020-05-11T14:26:00Z</cp:lastPrinted>
  <dcterms:created xsi:type="dcterms:W3CDTF">2014-05-06T16:31:23Z</dcterms:created>
  <dcterms:modified xsi:type="dcterms:W3CDTF">2020-12-10T17:28:16Z</dcterms:modified>
</cp:coreProperties>
</file>